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firstSheet="4" activeTab="8"/>
  </bookViews>
  <sheets>
    <sheet name="1.sz. melléklet" sheetId="1" r:id="rId1"/>
    <sheet name="2.sz. melléklet" sheetId="2" r:id="rId2"/>
    <sheet name="3.sz. melléklet" sheetId="3" r:id="rId3"/>
    <sheet name="4.sz. melléklet" sheetId="4" r:id="rId4"/>
    <sheet name="5.sz. melléklet" sheetId="5" r:id="rId5"/>
    <sheet name="5.a.sz. melléklet" sheetId="6" r:id="rId6"/>
    <sheet name="6.sz. melléklet" sheetId="7" r:id="rId7"/>
    <sheet name="6.a.sz. melléklet" sheetId="8" r:id="rId8"/>
    <sheet name="7.sz.melléklet" sheetId="9" r:id="rId9"/>
  </sheets>
  <definedNames/>
  <calcPr fullCalcOnLoad="1"/>
</workbook>
</file>

<file path=xl/sharedStrings.xml><?xml version="1.0" encoding="utf-8"?>
<sst xmlns="http://schemas.openxmlformats.org/spreadsheetml/2006/main" count="479" uniqueCount="332">
  <si>
    <t>Bevételek módosítása forrásonként</t>
  </si>
  <si>
    <t>ezer Ft-ban</t>
  </si>
  <si>
    <t>M e g n e v e z é s</t>
  </si>
  <si>
    <t>eredeti ei</t>
  </si>
  <si>
    <t>növekedés</t>
  </si>
  <si>
    <t>csökkenés</t>
  </si>
  <si>
    <t>módosított ei</t>
  </si>
  <si>
    <t>Állami hozzájárulás</t>
  </si>
  <si>
    <t>Normatív kötött felhasználású támogatások</t>
  </si>
  <si>
    <t>1. Állami támogatás összesen:</t>
  </si>
  <si>
    <t>Személyi jövedelemadó átengedett része és kiegészítés</t>
  </si>
  <si>
    <t>Gépjárműadó</t>
  </si>
  <si>
    <t>Pótlékok, bírságok</t>
  </si>
  <si>
    <t>Kommunális adó</t>
  </si>
  <si>
    <t>Építményadó</t>
  </si>
  <si>
    <t>Iparűzési adó</t>
  </si>
  <si>
    <t>Áfabevétel</t>
  </si>
  <si>
    <t>2. Sajátos működési bevételek összesen</t>
  </si>
  <si>
    <t>Egyéb sajátos bevételek</t>
  </si>
  <si>
    <t>Áfa bevételek, visszatérülések</t>
  </si>
  <si>
    <t>Kamatbevételek</t>
  </si>
  <si>
    <t>3. Intézményi működési bevételek összesen:</t>
  </si>
  <si>
    <t>4. Felhalmozási és tőke jellegű bevételek</t>
  </si>
  <si>
    <t>Támogatás értékű működési célú pénzeszköz átvétel:</t>
  </si>
  <si>
    <t xml:space="preserve">    Kisbágyon Önkormányzatától</t>
  </si>
  <si>
    <t xml:space="preserve">    Héhalom Önkormányzatától</t>
  </si>
  <si>
    <t xml:space="preserve">    Egyházasdengeleg Önkormányzatától</t>
  </si>
  <si>
    <t xml:space="preserve">    Többcélú Kistérségi Társulástól</t>
  </si>
  <si>
    <t xml:space="preserve">    Munkaügyi Központtól</t>
  </si>
  <si>
    <t xml:space="preserve">    E.ü Pénztártól</t>
  </si>
  <si>
    <t xml:space="preserve">    MVH támogatása iskolatej programhoz</t>
  </si>
  <si>
    <t xml:space="preserve">    Tárt Kapus Létesítmények pályázat</t>
  </si>
  <si>
    <t xml:space="preserve">    Művelődési Ház pályázat-2006.évi felhasználás</t>
  </si>
  <si>
    <t xml:space="preserve">    mozgáskorlátozottak támogatás</t>
  </si>
  <si>
    <t xml:space="preserve">    Leader pályázat támogatása</t>
  </si>
  <si>
    <t>Támogatás értékű felhalmozási célú pénzeszköz átv.:</t>
  </si>
  <si>
    <t>Átvett pénzeszköz államháztartáson kívülről</t>
  </si>
  <si>
    <t xml:space="preserve">    érdekeltségi hozzájárulás-Víziközmű</t>
  </si>
  <si>
    <t xml:space="preserve">    Víziközmű T. tagjaitól átvett pénz-kamat</t>
  </si>
  <si>
    <t xml:space="preserve">     MAZSIHISZ</t>
  </si>
  <si>
    <t>5. Átvett pénzeszköz összesen:</t>
  </si>
  <si>
    <t>6. Lakástámogatási kölcsönök visszatérülése:</t>
  </si>
  <si>
    <t>7. Értékpapír értékesítéséből tervezett bevétel</t>
  </si>
  <si>
    <t>8. Pénzforgalom nélküli bevétel (pénzmaradvány)</t>
  </si>
  <si>
    <t>MÓDOSÍTÁS ÖSSZESEN</t>
  </si>
  <si>
    <t>Bevételek módosítása szakfeladatonként</t>
  </si>
  <si>
    <t>Megnevezés</t>
  </si>
  <si>
    <t>eredeti ei.</t>
  </si>
  <si>
    <t>Önkormányzati igazgatás</t>
  </si>
  <si>
    <t>Szakfeladat összesen</t>
  </si>
  <si>
    <t>Önkormányzati ig. nem terv.elsz.</t>
  </si>
  <si>
    <t>rendszeres szoc.segély</t>
  </si>
  <si>
    <t xml:space="preserve">     Nemzeti Alapítvány tám.</t>
  </si>
  <si>
    <t xml:space="preserve">     Művészeti Alapítvány tám.</t>
  </si>
  <si>
    <t>Szakfeladat</t>
  </si>
  <si>
    <t>Összesen</t>
  </si>
  <si>
    <t>Szakfeladat megnevezése</t>
  </si>
  <si>
    <t>Iskolai oktatás</t>
  </si>
  <si>
    <t>Napközi</t>
  </si>
  <si>
    <t>Isk.int.étkezt.</t>
  </si>
  <si>
    <t>Munk.vendégl.</t>
  </si>
  <si>
    <t xml:space="preserve"> I.Kiadások</t>
  </si>
  <si>
    <t>Személyi juttatások</t>
  </si>
  <si>
    <t>Munkaadót terhelő járulékok</t>
  </si>
  <si>
    <t>Dologi kiadások-áfával</t>
  </si>
  <si>
    <t>Beruházás</t>
  </si>
  <si>
    <t xml:space="preserve"> -</t>
  </si>
  <si>
    <t>Gyermekétkeztetés kedvezménye</t>
  </si>
  <si>
    <t>-</t>
  </si>
  <si>
    <t>Ingyenes és normatív tankönyvtámogatás</t>
  </si>
  <si>
    <t>Iskolatej támogatás</t>
  </si>
  <si>
    <t>Kiadások mindösszesen</t>
  </si>
  <si>
    <t>II. Bevételek</t>
  </si>
  <si>
    <t>Intézményi alaptevékenység bevétele</t>
  </si>
  <si>
    <t>Egyéb intézményi sajátos bevétel</t>
  </si>
  <si>
    <t>Áfa</t>
  </si>
  <si>
    <t>Pályázat</t>
  </si>
  <si>
    <t>Intézményi működési bevétel összesen</t>
  </si>
  <si>
    <t>Kiadás és saját bevétel különbözete</t>
  </si>
  <si>
    <t>Bevételek mindösszesen</t>
  </si>
  <si>
    <t>III. Költségek megoszlása a társult önkormányzatok között</t>
  </si>
  <si>
    <t>IV. Általános Iskola engedélyezett létszámkerete</t>
  </si>
  <si>
    <t>Önkormányzat 2007.évi hozzájárulása</t>
  </si>
  <si>
    <t xml:space="preserve">  14,5 fő pedagógus</t>
  </si>
  <si>
    <t>Ebből:</t>
  </si>
  <si>
    <t xml:space="preserve">      1 fő adminisztrátor,iskolatitkári munkakörben</t>
  </si>
  <si>
    <t>2007.évi állami támogatás</t>
  </si>
  <si>
    <t xml:space="preserve">      2 fő takarító munkakörben</t>
  </si>
  <si>
    <t xml:space="preserve">      1 fő karbantartó munkakörben</t>
  </si>
  <si>
    <t xml:space="preserve">V. Általános Iskola létszámmegoszlása </t>
  </si>
  <si>
    <r>
      <t xml:space="preserve">    </t>
    </r>
    <r>
      <rPr>
        <b/>
        <sz val="10"/>
        <rFont val="Arial"/>
        <family val="2"/>
      </rPr>
      <t>állami támogatás alapján:</t>
    </r>
  </si>
  <si>
    <t>Palotás</t>
  </si>
  <si>
    <t>139 fő</t>
  </si>
  <si>
    <t>Különbözet, amely Kisbágyon és Palotás</t>
  </si>
  <si>
    <t>Kisbágyon</t>
  </si>
  <si>
    <t>31 fő</t>
  </si>
  <si>
    <t xml:space="preserve">önkormányzatok között kerül megosztásra </t>
  </si>
  <si>
    <t>Más település</t>
  </si>
  <si>
    <t>21 fő</t>
  </si>
  <si>
    <t>gyermeklétszám alapján</t>
  </si>
  <si>
    <t>191 fő</t>
  </si>
  <si>
    <t>Palotást érintő kiadás (139 fő)</t>
  </si>
  <si>
    <t>Kisbágyont érintő kiadás (31 fő)</t>
  </si>
  <si>
    <t>J o g c í m</t>
  </si>
  <si>
    <t>Fajlagos</t>
  </si>
  <si>
    <t>Mutató</t>
  </si>
  <si>
    <t>Összeg</t>
  </si>
  <si>
    <t>Módosított</t>
  </si>
  <si>
    <t>összeg</t>
  </si>
  <si>
    <t>mutató</t>
  </si>
  <si>
    <t xml:space="preserve">1. Iskolai oktatás </t>
  </si>
  <si>
    <t xml:space="preserve">       1-4 évfolyam</t>
  </si>
  <si>
    <t>( aug.31-ig)</t>
  </si>
  <si>
    <t>204 000/év</t>
  </si>
  <si>
    <t>( szept.1-dec 31-ig)</t>
  </si>
  <si>
    <t>2 550 000/év</t>
  </si>
  <si>
    <t>számítással</t>
  </si>
  <si>
    <t xml:space="preserve">       5-8 évfolyam</t>
  </si>
  <si>
    <t>212 000/év</t>
  </si>
  <si>
    <t>2. Napközis foglalkoztatás</t>
  </si>
  <si>
    <t>3. Bejáró gyermekek</t>
  </si>
  <si>
    <t>( 8 hónapra)</t>
  </si>
  <si>
    <t xml:space="preserve">      1-4 évfolyam</t>
  </si>
  <si>
    <t>15 000/év</t>
  </si>
  <si>
    <t xml:space="preserve">      5-8 évfolyam</t>
  </si>
  <si>
    <t>4. Intézményi társulás iskolájába járók</t>
  </si>
  <si>
    <t xml:space="preserve">      1-4 évfolyam - 8 hónapra</t>
  </si>
  <si>
    <t xml:space="preserve">      1-4 évfolyam - 4 hónapra</t>
  </si>
  <si>
    <t xml:space="preserve">      5-8 évfolyam - 8 hónapra</t>
  </si>
  <si>
    <t xml:space="preserve">      5-8 évfolyam - 4 hónapra</t>
  </si>
  <si>
    <t>5. Kistelepülések támogatása ( 8 hónapra)</t>
  </si>
  <si>
    <t>25 000/év</t>
  </si>
  <si>
    <t>6. Étkezők</t>
  </si>
  <si>
    <t xml:space="preserve">        50 %-os</t>
  </si>
  <si>
    <t xml:space="preserve">        ingyenes</t>
  </si>
  <si>
    <t>7. - Ingyenes tankönyvellátás</t>
  </si>
  <si>
    <t xml:space="preserve">    - Általános hozzájárulás</t>
  </si>
  <si>
    <t>8. Pedagógiai szakmai szolgálat( 8 hónapra)</t>
  </si>
  <si>
    <t>720/év</t>
  </si>
  <si>
    <t>9. Kötött felhasználású normatíva</t>
  </si>
  <si>
    <t xml:space="preserve">    Pedagógus szakvizsga</t>
  </si>
  <si>
    <t>10. Központosított előirányzat</t>
  </si>
  <si>
    <t xml:space="preserve">       Évközben külön igénylés alapján.</t>
  </si>
  <si>
    <t>Iskolai normatíva összesen:</t>
  </si>
  <si>
    <t>Többcélú Kistérségi Társulási támogatás</t>
  </si>
  <si>
    <t>Bejáró tanulók ( 100 % )</t>
  </si>
  <si>
    <t>Helyben lakók ( 50 % )</t>
  </si>
  <si>
    <t>Kistérségi normatíva összesen</t>
  </si>
  <si>
    <t>Mindösszesen</t>
  </si>
  <si>
    <t xml:space="preserve">     Szakmai és informatikai fejl.</t>
  </si>
  <si>
    <t xml:space="preserve">Megnevezés </t>
  </si>
  <si>
    <t xml:space="preserve">Fajlagos </t>
  </si>
  <si>
    <t xml:space="preserve"> - Óvodai nevelés alapnormatíva</t>
  </si>
  <si>
    <t xml:space="preserve">   </t>
  </si>
  <si>
    <t>aug.31-ig (8 hónapra)</t>
  </si>
  <si>
    <t>199 000/év</t>
  </si>
  <si>
    <t>szept.1-dec31-ig (4 hónapra)</t>
  </si>
  <si>
    <t xml:space="preserve"> - Óvodai bejáró </t>
  </si>
  <si>
    <t xml:space="preserve"> - Intézményi társulás óvodájába járó</t>
  </si>
  <si>
    <t>( 4 hónapra)</t>
  </si>
  <si>
    <t xml:space="preserve"> - Kistelepülések támogatás</t>
  </si>
  <si>
    <t xml:space="preserve"> - Kedvezményes étkezők támogatása</t>
  </si>
  <si>
    <t xml:space="preserve"> - 50 %-os kedvezményre</t>
  </si>
  <si>
    <t>55000/év</t>
  </si>
  <si>
    <t xml:space="preserve"> -100 %-os kedvezményre</t>
  </si>
  <si>
    <t xml:space="preserve"> - Pedagógiai szakm.szolg.</t>
  </si>
  <si>
    <t>Kötött felhasználású</t>
  </si>
  <si>
    <t xml:space="preserve"> - Pedagógus szakvizsga</t>
  </si>
  <si>
    <t xml:space="preserve"> - Szakmai informatikai fejlesztés</t>
  </si>
  <si>
    <t xml:space="preserve">   Központi külön igénylés alapján</t>
  </si>
  <si>
    <t>( év közben)</t>
  </si>
  <si>
    <t xml:space="preserve">Óvodai támogatás összesen: </t>
  </si>
  <si>
    <t>Többcélú Kistérségi Társulás  normatívái</t>
  </si>
  <si>
    <t>Intézményi társulásba járók</t>
  </si>
  <si>
    <t>100 %-os</t>
  </si>
  <si>
    <t>50 %-os</t>
  </si>
  <si>
    <t xml:space="preserve"> Tagintézményi</t>
  </si>
  <si>
    <t>MINDÖSSZESEN</t>
  </si>
  <si>
    <r>
      <t xml:space="preserve"> </t>
    </r>
    <r>
      <rPr>
        <b/>
        <sz val="10"/>
        <rFont val="Arial"/>
        <family val="2"/>
      </rPr>
      <t>Kistérségi normatíta összesen:</t>
    </r>
  </si>
  <si>
    <t xml:space="preserve">    falunapi támogatás vállalkozásoktól</t>
  </si>
  <si>
    <t>Kiadások módosítása szakfeladatonként</t>
  </si>
  <si>
    <t xml:space="preserve">                                       2000.évi kiadásai kiemelt előirányzatonként</t>
  </si>
  <si>
    <t xml:space="preserve">           </t>
  </si>
  <si>
    <t>Kiadások módosítása kiemelt előirányzatonként</t>
  </si>
  <si>
    <t>módositott ei</t>
  </si>
  <si>
    <t>1. Személyi juttatások</t>
  </si>
  <si>
    <t>Engedélyezett létszámkeret: 49</t>
  </si>
  <si>
    <t>2. Munkaadót terhelő járulékok</t>
  </si>
  <si>
    <t>3. Dologi kiadások</t>
  </si>
  <si>
    <t>4. Önkormányzat által folyósított támogatások</t>
  </si>
  <si>
    <t>5. Felügyeleti támogatás / körjegyzőség /</t>
  </si>
  <si>
    <t xml:space="preserve">    - Körjegyzőség</t>
  </si>
  <si>
    <t xml:space="preserve">    - Napköziotthonos Óvoda</t>
  </si>
  <si>
    <t xml:space="preserve">    - Általános Iskola  </t>
  </si>
  <si>
    <t>6. Általános tartalék</t>
  </si>
  <si>
    <t>7. Átadott pénzeszközök összesen:</t>
  </si>
  <si>
    <t xml:space="preserve">    Ebből:</t>
  </si>
  <si>
    <t>Működési célú p.eszk.átadás áll.h. kívülre</t>
  </si>
  <si>
    <t>Civil szervezetek</t>
  </si>
  <si>
    <t>magánszemélyek</t>
  </si>
  <si>
    <t>Felhalmozási célú p.eszk.átadás áh.kív.</t>
  </si>
  <si>
    <t>Civil szerveztek</t>
  </si>
  <si>
    <t xml:space="preserve">            Támogatás ért.műk.c.p.eszk.  áll.h.belülre</t>
  </si>
  <si>
    <t>Felhalmozási c.p.eszk.átad</t>
  </si>
  <si>
    <t xml:space="preserve"> </t>
  </si>
  <si>
    <t>közvil lámpa</t>
  </si>
  <si>
    <t>Vízmű hozzájárulás</t>
  </si>
  <si>
    <t>8. Lakástámogatási kölcsönök</t>
  </si>
  <si>
    <t>9. Hitelvisszafizetés</t>
  </si>
  <si>
    <t xml:space="preserve">    - lakástámogatási hitel</t>
  </si>
  <si>
    <t xml:space="preserve">    - közvil.korszerűsítés</t>
  </si>
  <si>
    <t xml:space="preserve">      megtakarításának tőke része</t>
  </si>
  <si>
    <t xml:space="preserve">    - közvilágítás korszerűsítés megtak.tőke része</t>
  </si>
  <si>
    <t>10. Felújítás</t>
  </si>
  <si>
    <t>11. Felhalmozási jellegű kiadások</t>
  </si>
  <si>
    <t xml:space="preserve">      - szennyvízberuházás tervköltsége</t>
  </si>
  <si>
    <t xml:space="preserve">      -községháza tervköltsége</t>
  </si>
  <si>
    <t xml:space="preserve">      - buszváróép.és áthelyezés</t>
  </si>
  <si>
    <t xml:space="preserve">      - Faluház vásárlás II részlete</t>
  </si>
  <si>
    <t xml:space="preserve">      - Felhalmozási kiad. ÁFÁ-ja</t>
  </si>
  <si>
    <t xml:space="preserve">      - Szolg.lakás és volt KMB.iroda</t>
  </si>
  <si>
    <t xml:space="preserve">         megvásárlása</t>
  </si>
  <si>
    <t xml:space="preserve">      - Ingatlan vásárlás</t>
  </si>
  <si>
    <t xml:space="preserve">      - Gép beszerzés</t>
  </si>
  <si>
    <t>12. Céltartalék</t>
  </si>
  <si>
    <t xml:space="preserve">      - Bujáki patak rend. 30%-os saját forrása</t>
  </si>
  <si>
    <t xml:space="preserve">      - Bujáki patak pály. Kapcs.gépbesz.s.forrása</t>
  </si>
  <si>
    <t>Leader pály.-ra (önerő+ utófinanszírozás)</t>
  </si>
  <si>
    <t>lekötött betét</t>
  </si>
  <si>
    <t>munkaadói járulék</t>
  </si>
  <si>
    <t>dologi kiadás</t>
  </si>
  <si>
    <t>módosított ei.</t>
  </si>
  <si>
    <t>Önkormányzatok elszámolása</t>
  </si>
  <si>
    <t>Körjegyzőség finanszírozása</t>
  </si>
  <si>
    <t xml:space="preserve"> 13.havi juttatás miatt</t>
  </si>
  <si>
    <t>Védőnői szolgálat</t>
  </si>
  <si>
    <t>személyi juttatás(13.havi miatt)</t>
  </si>
  <si>
    <t>Házi segítségnyújtás</t>
  </si>
  <si>
    <t>Családsegítés</t>
  </si>
  <si>
    <t>Szoc.étkezés</t>
  </si>
  <si>
    <t>Nappali szoc.ellátás</t>
  </si>
  <si>
    <t>Munkanélküli ellátás</t>
  </si>
  <si>
    <t>Művelődési házak tevékenysége</t>
  </si>
  <si>
    <t>Óvodai étkezés</t>
  </si>
  <si>
    <t>Iskolai étkeztetés</t>
  </si>
  <si>
    <t>Óvodai nevelés</t>
  </si>
  <si>
    <t>tankönyvtámogatás</t>
  </si>
  <si>
    <t>Napköziotthonos ellátás</t>
  </si>
  <si>
    <t>ezer forintban</t>
  </si>
  <si>
    <t>Összes  ei.</t>
  </si>
  <si>
    <t xml:space="preserve">    Óvodai  nevelés</t>
  </si>
  <si>
    <t>Intézményi étk.</t>
  </si>
  <si>
    <t>Munkahelyi</t>
  </si>
  <si>
    <t>Palotás*</t>
  </si>
  <si>
    <t>vendéglát.</t>
  </si>
  <si>
    <t>Kisb.</t>
  </si>
  <si>
    <t>Személyi juttatás</t>
  </si>
  <si>
    <t>Dologi kiadások áfával</t>
  </si>
  <si>
    <t>Gyermekétkeztetés</t>
  </si>
  <si>
    <t>Kiadások összesen</t>
  </si>
  <si>
    <t>Intézményi ellátás díja</t>
  </si>
  <si>
    <t>Alkalmazottak térítése</t>
  </si>
  <si>
    <t>Értékesített étkeztetés díja</t>
  </si>
  <si>
    <t>ÁFA bevétel</t>
  </si>
  <si>
    <t>Saját bevételek összesen:</t>
  </si>
  <si>
    <t>Önkormányzati hozzájárulás</t>
  </si>
  <si>
    <t>Bevétel összesen</t>
  </si>
  <si>
    <t>Összesítés a társulás önkormányzatait érintő költségek megosztására</t>
  </si>
  <si>
    <t>Kisbágyont érintő társulási kiadások:</t>
  </si>
  <si>
    <t>Palotást érintő társulási kiadások:</t>
  </si>
  <si>
    <t xml:space="preserve">                          állami támogatás:</t>
  </si>
  <si>
    <t xml:space="preserve">                      állami támogatás:</t>
  </si>
  <si>
    <t xml:space="preserve">                          intézményi saját bevétel:</t>
  </si>
  <si>
    <t xml:space="preserve">                   </t>
  </si>
  <si>
    <t xml:space="preserve"> saját bevétel:</t>
  </si>
  <si>
    <t>Kiadás-bevétel különbözete:</t>
  </si>
  <si>
    <t xml:space="preserve">Kisbágyon átadott pénzeszköze Palotás </t>
  </si>
  <si>
    <t xml:space="preserve">Palotás állami támogatáson felüli </t>
  </si>
  <si>
    <t>önkormányzatának:</t>
  </si>
  <si>
    <t>hozzájárulása:</t>
  </si>
  <si>
    <t>2006.évi céltartalékból igénybevétel</t>
  </si>
  <si>
    <t>módosított</t>
  </si>
  <si>
    <t>(csökkentve 2006.évi zárszámadás alapján)</t>
  </si>
  <si>
    <t>7. sz. melléket</t>
  </si>
  <si>
    <t xml:space="preserve">  Palotás és Kisbágyon Községek Körjegyzősége</t>
  </si>
  <si>
    <t>adatok ezer Ft-ban</t>
  </si>
  <si>
    <t>BEVÉTEL</t>
  </si>
  <si>
    <t>Finanszírozás</t>
  </si>
  <si>
    <t>Bevétel összesen:</t>
  </si>
  <si>
    <t>KIADÁS</t>
  </si>
  <si>
    <t>Alapilletmény</t>
  </si>
  <si>
    <t>Nyugdíjbizt.járulék</t>
  </si>
  <si>
    <t>Természetbeni eü</t>
  </si>
  <si>
    <t>Pénzbeni eü</t>
  </si>
  <si>
    <t>Munkaadói járulék</t>
  </si>
  <si>
    <t>Kiadás összesen</t>
  </si>
  <si>
    <t>iparűzési adó</t>
  </si>
  <si>
    <t xml:space="preserve">     N.M.-iKözoktatási Közalapítvány tám.</t>
  </si>
  <si>
    <t xml:space="preserve">     Nógrádi Mecénás Alapítvány tám.</t>
  </si>
  <si>
    <t>Máshová nem sorolható tev.(közcélú)</t>
  </si>
  <si>
    <t>személyi juttatás</t>
  </si>
  <si>
    <t xml:space="preserve">  falusi vend.l.képzés 520eFt</t>
  </si>
  <si>
    <t xml:space="preserve">  pihenőpark 1.170eFt</t>
  </si>
  <si>
    <t xml:space="preserve">  régi idők emlékei kiadvány 737eFt</t>
  </si>
  <si>
    <t>Pályázati támogatás</t>
  </si>
  <si>
    <t>bírság</t>
  </si>
  <si>
    <t>13.havi juttatás előlege(1 havi)</t>
  </si>
  <si>
    <t xml:space="preserve">Állami támogatás oktoberi lemondás    </t>
  </si>
  <si>
    <t xml:space="preserve">   tankönyvtámogatás</t>
  </si>
  <si>
    <t xml:space="preserve">   iskolai oktatás 7-8. évfolyamon</t>
  </si>
  <si>
    <t xml:space="preserve">   int.társ.isk.járó 1-8 évfolyamon                   </t>
  </si>
  <si>
    <t xml:space="preserve">   Szja jöv.kül.mérsékl.</t>
  </si>
  <si>
    <t>Munkahelyi vendéglátás-önkormányzat</t>
  </si>
  <si>
    <t>Céltartalék átcsoportosítás</t>
  </si>
  <si>
    <t>személyi juttatás(13.havi)</t>
  </si>
  <si>
    <t>személyi juttatás(13.havi.átcsop.miatt)</t>
  </si>
  <si>
    <t>személyi juttatás(13.havi , átcsop.miatt)</t>
  </si>
  <si>
    <t>népviselet készítés</t>
  </si>
  <si>
    <t>falusi vendéglátó képzés</t>
  </si>
  <si>
    <t xml:space="preserve">  népviselet készítés 736eFt</t>
  </si>
  <si>
    <t>A finanszírozás megemelését a 13. havi illetmény utolsó havi kifizetése tette szükségessé,</t>
  </si>
  <si>
    <t>ennek kifizetését pótelőirányzatból fedezzük, amit a központi költségvetés az önkormányzat</t>
  </si>
  <si>
    <t>rendelekezésére bocsátott.</t>
  </si>
  <si>
    <t xml:space="preserve">A körjegyzőség harmadik rendeletmódosításában a 13. havi juttatás egy havi előlegének </t>
  </si>
  <si>
    <t>fedezete, valamint annak felosztása szerepel személyi juttatásként, valamint annak járulékaként.</t>
  </si>
  <si>
    <t xml:space="preserve">       2007. évi költségvetésének módosítása III.</t>
  </si>
  <si>
    <t xml:space="preserve">módosított </t>
  </si>
  <si>
    <t>ei</t>
  </si>
  <si>
    <t>Munkahelyi vendéglátás-óvoda</t>
  </si>
  <si>
    <t>értékesített étkezés</t>
  </si>
  <si>
    <t>áfa</t>
  </si>
  <si>
    <t>dologi kiadás-élelmiszerbeszerzés-ért.étk.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</si>
</sst>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#,##0.00\ &quot;Ft&quot;"/>
    <numFmt numFmtId="166" formatCode="#,##0\ &quot;Ft&quot;"/>
  </numFmts>
  <fonts count="18">
    <font>
      <sz val="10"/>
      <name val="Arial"/>
      <family val="0"/>
    </font>
    <font>
      <u val="single"/>
      <sz val="11"/>
      <color indexed="12"/>
      <name val="Times New Roman CE"/>
      <family val="0"/>
    </font>
    <font>
      <u val="single"/>
      <sz val="11"/>
      <color indexed="36"/>
      <name val="Times New Roman CE"/>
      <family val="0"/>
    </font>
    <font>
      <sz val="11"/>
      <name val="Times New Roman CE"/>
      <family val="0"/>
    </font>
    <font>
      <b/>
      <sz val="11"/>
      <name val="Times New Roman CE"/>
      <family val="1"/>
    </font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sz val="12"/>
      <name val="Arial CE"/>
      <family val="2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3">
    <xf numFmtId="0" fontId="0" fillId="0" borderId="0" xfId="0" applyAlignment="1">
      <alignment/>
    </xf>
    <xf numFmtId="0" fontId="4" fillId="0" borderId="0" xfId="25" applyFont="1">
      <alignment/>
      <protection/>
    </xf>
    <xf numFmtId="0" fontId="3" fillId="0" borderId="0" xfId="25">
      <alignment/>
      <protection/>
    </xf>
    <xf numFmtId="0" fontId="3" fillId="0" borderId="0" xfId="25" applyFont="1">
      <alignment/>
      <protection/>
    </xf>
    <xf numFmtId="0" fontId="4" fillId="0" borderId="1" xfId="25" applyFont="1" applyBorder="1">
      <alignment/>
      <protection/>
    </xf>
    <xf numFmtId="0" fontId="3" fillId="0" borderId="2" xfId="25" applyFont="1" applyBorder="1" applyAlignment="1">
      <alignment horizontal="right"/>
      <protection/>
    </xf>
    <xf numFmtId="0" fontId="3" fillId="0" borderId="2" xfId="25" applyFont="1" applyBorder="1">
      <alignment/>
      <protection/>
    </xf>
    <xf numFmtId="0" fontId="3" fillId="0" borderId="3" xfId="25" applyFont="1" applyBorder="1">
      <alignment/>
      <protection/>
    </xf>
    <xf numFmtId="0" fontId="3" fillId="0" borderId="4" xfId="25" applyFont="1" applyFill="1" applyBorder="1">
      <alignment/>
      <protection/>
    </xf>
    <xf numFmtId="3" fontId="3" fillId="0" borderId="0" xfId="25" applyNumberFormat="1" applyBorder="1">
      <alignment/>
      <protection/>
    </xf>
    <xf numFmtId="0" fontId="3" fillId="0" borderId="0" xfId="25" applyBorder="1">
      <alignment/>
      <protection/>
    </xf>
    <xf numFmtId="3" fontId="3" fillId="0" borderId="5" xfId="25" applyNumberFormat="1" applyBorder="1">
      <alignment/>
      <protection/>
    </xf>
    <xf numFmtId="0" fontId="4" fillId="0" borderId="6" xfId="25" applyFont="1" applyFill="1" applyBorder="1">
      <alignment/>
      <protection/>
    </xf>
    <xf numFmtId="3" fontId="4" fillId="0" borderId="7" xfId="25" applyNumberFormat="1" applyFont="1" applyBorder="1">
      <alignment/>
      <protection/>
    </xf>
    <xf numFmtId="0" fontId="4" fillId="0" borderId="7" xfId="25" applyFont="1" applyBorder="1">
      <alignment/>
      <protection/>
    </xf>
    <xf numFmtId="3" fontId="4" fillId="0" borderId="8" xfId="25" applyNumberFormat="1" applyFont="1" applyBorder="1">
      <alignment/>
      <protection/>
    </xf>
    <xf numFmtId="0" fontId="4" fillId="0" borderId="0" xfId="25" applyFont="1">
      <alignment/>
      <protection/>
    </xf>
    <xf numFmtId="0" fontId="4" fillId="0" borderId="9" xfId="25" applyFont="1" applyBorder="1">
      <alignment/>
      <protection/>
    </xf>
    <xf numFmtId="3" fontId="4" fillId="0" borderId="10" xfId="25" applyNumberFormat="1" applyFont="1" applyBorder="1">
      <alignment/>
      <protection/>
    </xf>
    <xf numFmtId="3" fontId="4" fillId="0" borderId="11" xfId="25" applyNumberFormat="1" applyFont="1" applyBorder="1">
      <alignment/>
      <protection/>
    </xf>
    <xf numFmtId="0" fontId="3" fillId="0" borderId="9" xfId="25" applyFont="1" applyBorder="1">
      <alignment/>
      <protection/>
    </xf>
    <xf numFmtId="3" fontId="3" fillId="0" borderId="10" xfId="25" applyNumberFormat="1" applyFont="1" applyBorder="1">
      <alignment/>
      <protection/>
    </xf>
    <xf numFmtId="0" fontId="3" fillId="0" borderId="10" xfId="25" applyBorder="1">
      <alignment/>
      <protection/>
    </xf>
    <xf numFmtId="3" fontId="3" fillId="0" borderId="11" xfId="25" applyNumberFormat="1" applyBorder="1">
      <alignment/>
      <protection/>
    </xf>
    <xf numFmtId="0" fontId="3" fillId="0" borderId="4" xfId="25" applyFont="1" applyBorder="1">
      <alignment/>
      <protection/>
    </xf>
    <xf numFmtId="3" fontId="3" fillId="0" borderId="0" xfId="25" applyNumberFormat="1" applyFont="1" applyBorder="1">
      <alignment/>
      <protection/>
    </xf>
    <xf numFmtId="0" fontId="3" fillId="0" borderId="12" xfId="25" applyFont="1" applyBorder="1">
      <alignment/>
      <protection/>
    </xf>
    <xf numFmtId="3" fontId="3" fillId="0" borderId="13" xfId="25" applyNumberFormat="1" applyFont="1" applyBorder="1">
      <alignment/>
      <protection/>
    </xf>
    <xf numFmtId="0" fontId="3" fillId="0" borderId="13" xfId="25" applyBorder="1">
      <alignment/>
      <protection/>
    </xf>
    <xf numFmtId="3" fontId="3" fillId="0" borderId="14" xfId="25" applyNumberFormat="1" applyBorder="1">
      <alignment/>
      <protection/>
    </xf>
    <xf numFmtId="0" fontId="4" fillId="0" borderId="12" xfId="25" applyFont="1" applyBorder="1">
      <alignment/>
      <protection/>
    </xf>
    <xf numFmtId="3" fontId="4" fillId="0" borderId="13" xfId="25" applyNumberFormat="1" applyFont="1" applyBorder="1">
      <alignment/>
      <protection/>
    </xf>
    <xf numFmtId="3" fontId="4" fillId="0" borderId="14" xfId="25" applyNumberFormat="1" applyFont="1" applyBorder="1">
      <alignment/>
      <protection/>
    </xf>
    <xf numFmtId="0" fontId="4" fillId="0" borderId="6" xfId="25" applyFont="1" applyBorder="1">
      <alignment/>
      <protection/>
    </xf>
    <xf numFmtId="3" fontId="3" fillId="0" borderId="0" xfId="25" applyNumberFormat="1" applyFill="1" applyBorder="1">
      <alignment/>
      <protection/>
    </xf>
    <xf numFmtId="3" fontId="4" fillId="0" borderId="7" xfId="25" applyNumberFormat="1" applyFont="1" applyFill="1" applyBorder="1">
      <alignment/>
      <protection/>
    </xf>
    <xf numFmtId="0" fontId="4" fillId="0" borderId="1" xfId="25" applyFont="1" applyFill="1" applyBorder="1">
      <alignment/>
      <protection/>
    </xf>
    <xf numFmtId="3" fontId="4" fillId="0" borderId="2" xfId="25" applyNumberFormat="1" applyFont="1" applyBorder="1">
      <alignment/>
      <protection/>
    </xf>
    <xf numFmtId="3" fontId="4" fillId="0" borderId="3" xfId="25" applyNumberFormat="1" applyFont="1" applyBorder="1">
      <alignment/>
      <protection/>
    </xf>
    <xf numFmtId="0" fontId="6" fillId="0" borderId="0" xfId="27" applyFont="1" applyBorder="1">
      <alignment/>
      <protection/>
    </xf>
    <xf numFmtId="0" fontId="5" fillId="0" borderId="0" xfId="27" applyBorder="1">
      <alignment/>
      <protection/>
    </xf>
    <xf numFmtId="3" fontId="5" fillId="0" borderId="0" xfId="27" applyNumberFormat="1" applyBorder="1">
      <alignment/>
      <protection/>
    </xf>
    <xf numFmtId="3" fontId="6" fillId="0" borderId="0" xfId="27" applyNumberFormat="1" applyFont="1" applyBorder="1">
      <alignment/>
      <protection/>
    </xf>
    <xf numFmtId="3" fontId="5" fillId="0" borderId="0" xfId="27" applyNumberFormat="1" applyFont="1" applyBorder="1" applyAlignment="1">
      <alignment horizontal="center"/>
      <protection/>
    </xf>
    <xf numFmtId="0" fontId="6" fillId="0" borderId="1" xfId="27" applyFont="1" applyBorder="1" applyAlignment="1">
      <alignment/>
      <protection/>
    </xf>
    <xf numFmtId="0" fontId="6" fillId="0" borderId="2" xfId="27" applyFont="1" applyBorder="1" applyAlignment="1">
      <alignment/>
      <protection/>
    </xf>
    <xf numFmtId="0" fontId="5" fillId="0" borderId="2" xfId="27" applyBorder="1">
      <alignment/>
      <protection/>
    </xf>
    <xf numFmtId="3" fontId="5" fillId="0" borderId="2" xfId="27" applyNumberFormat="1" applyBorder="1">
      <alignment/>
      <protection/>
    </xf>
    <xf numFmtId="3" fontId="5" fillId="0" borderId="3" xfId="27" applyNumberFormat="1" applyBorder="1">
      <alignment/>
      <protection/>
    </xf>
    <xf numFmtId="0" fontId="6" fillId="0" borderId="4" xfId="27" applyFont="1" applyBorder="1" applyAlignment="1">
      <alignment horizontal="left"/>
      <protection/>
    </xf>
    <xf numFmtId="0" fontId="6" fillId="0" borderId="0" xfId="27" applyFont="1" applyBorder="1" applyAlignment="1">
      <alignment/>
      <protection/>
    </xf>
    <xf numFmtId="0" fontId="5" fillId="0" borderId="0" xfId="27" applyBorder="1" applyAlignment="1">
      <alignment/>
      <protection/>
    </xf>
    <xf numFmtId="3" fontId="5" fillId="0" borderId="5" xfId="27" applyNumberFormat="1" applyBorder="1">
      <alignment/>
      <protection/>
    </xf>
    <xf numFmtId="3" fontId="6" fillId="0" borderId="2" xfId="27" applyNumberFormat="1" applyFont="1" applyBorder="1">
      <alignment/>
      <protection/>
    </xf>
    <xf numFmtId="3" fontId="6" fillId="0" borderId="3" xfId="27" applyNumberFormat="1" applyFont="1" applyBorder="1">
      <alignment/>
      <protection/>
    </xf>
    <xf numFmtId="3" fontId="6" fillId="0" borderId="5" xfId="27" applyNumberFormat="1" applyFont="1" applyBorder="1">
      <alignment/>
      <protection/>
    </xf>
    <xf numFmtId="0" fontId="5" fillId="0" borderId="4" xfId="27" applyFont="1" applyBorder="1">
      <alignment/>
      <protection/>
    </xf>
    <xf numFmtId="0" fontId="5" fillId="0" borderId="0" xfId="27" applyFont="1" applyBorder="1" applyAlignment="1">
      <alignment/>
      <protection/>
    </xf>
    <xf numFmtId="3" fontId="5" fillId="0" borderId="0" xfId="27" applyNumberFormat="1" applyFont="1" applyBorder="1">
      <alignment/>
      <protection/>
    </xf>
    <xf numFmtId="3" fontId="5" fillId="0" borderId="5" xfId="27" applyNumberFormat="1" applyFont="1" applyBorder="1">
      <alignment/>
      <protection/>
    </xf>
    <xf numFmtId="0" fontId="5" fillId="0" borderId="0" xfId="27" applyFont="1" applyBorder="1">
      <alignment/>
      <protection/>
    </xf>
    <xf numFmtId="3" fontId="6" fillId="0" borderId="3" xfId="27" applyNumberFormat="1" applyFont="1" applyBorder="1">
      <alignment/>
      <protection/>
    </xf>
    <xf numFmtId="3" fontId="6" fillId="0" borderId="15" xfId="27" applyNumberFormat="1" applyFont="1" applyBorder="1">
      <alignment/>
      <protection/>
    </xf>
    <xf numFmtId="3" fontId="6" fillId="0" borderId="16" xfId="27" applyNumberFormat="1" applyFont="1" applyBorder="1">
      <alignment/>
      <protection/>
    </xf>
    <xf numFmtId="3" fontId="5" fillId="0" borderId="0" xfId="27" applyNumberFormat="1" applyFont="1" applyBorder="1">
      <alignment/>
      <protection/>
    </xf>
    <xf numFmtId="0" fontId="7" fillId="0" borderId="0" xfId="27" applyFont="1" applyBorder="1">
      <alignment/>
      <protection/>
    </xf>
    <xf numFmtId="3" fontId="7" fillId="0" borderId="0" xfId="27" applyNumberFormat="1" applyFont="1" applyBorder="1">
      <alignment/>
      <protection/>
    </xf>
    <xf numFmtId="0" fontId="5" fillId="0" borderId="4" xfId="27" applyFont="1" applyBorder="1" applyAlignment="1">
      <alignment horizontal="left"/>
      <protection/>
    </xf>
    <xf numFmtId="3" fontId="5" fillId="0" borderId="5" xfId="27" applyNumberFormat="1" applyFont="1" applyBorder="1">
      <alignment/>
      <protection/>
    </xf>
    <xf numFmtId="0" fontId="5" fillId="0" borderId="0" xfId="27" applyFont="1" applyBorder="1" applyAlignment="1">
      <alignment/>
      <protection/>
    </xf>
    <xf numFmtId="0" fontId="6" fillId="0" borderId="1" xfId="27" applyFont="1" applyBorder="1" applyAlignment="1">
      <alignment horizontal="left"/>
      <protection/>
    </xf>
    <xf numFmtId="0" fontId="5" fillId="0" borderId="4" xfId="27" applyFont="1" applyBorder="1" applyAlignment="1">
      <alignment/>
      <protection/>
    </xf>
    <xf numFmtId="0" fontId="0" fillId="0" borderId="0" xfId="22">
      <alignment/>
      <protection/>
    </xf>
    <xf numFmtId="0" fontId="8" fillId="0" borderId="17" xfId="22" applyFont="1" applyFill="1" applyBorder="1">
      <alignment/>
      <protection/>
    </xf>
    <xf numFmtId="0" fontId="8" fillId="0" borderId="18" xfId="22" applyFont="1" applyFill="1" applyBorder="1" applyAlignment="1">
      <alignment horizontal="center"/>
      <protection/>
    </xf>
    <xf numFmtId="0" fontId="8" fillId="0" borderId="19" xfId="22" applyFont="1" applyFill="1" applyBorder="1">
      <alignment/>
      <protection/>
    </xf>
    <xf numFmtId="0" fontId="8" fillId="0" borderId="20" xfId="22" applyFont="1" applyFill="1" applyBorder="1" applyAlignment="1">
      <alignment horizontal="center"/>
      <protection/>
    </xf>
    <xf numFmtId="0" fontId="8" fillId="0" borderId="20" xfId="22" applyFont="1" applyFill="1" applyBorder="1">
      <alignment/>
      <protection/>
    </xf>
    <xf numFmtId="0" fontId="8" fillId="0" borderId="21" xfId="22" applyFont="1" applyBorder="1">
      <alignment/>
      <protection/>
    </xf>
    <xf numFmtId="3" fontId="0" fillId="0" borderId="22" xfId="22" applyNumberFormat="1" applyBorder="1">
      <alignment/>
      <protection/>
    </xf>
    <xf numFmtId="3" fontId="8" fillId="0" borderId="23" xfId="22" applyNumberFormat="1" applyFont="1" applyBorder="1">
      <alignment/>
      <protection/>
    </xf>
    <xf numFmtId="0" fontId="0" fillId="0" borderId="21" xfId="22" applyBorder="1">
      <alignment/>
      <protection/>
    </xf>
    <xf numFmtId="3" fontId="0" fillId="0" borderId="22" xfId="22" applyNumberFormat="1" applyFont="1" applyBorder="1">
      <alignment/>
      <protection/>
    </xf>
    <xf numFmtId="3" fontId="0" fillId="0" borderId="22" xfId="22" applyNumberFormat="1" applyFont="1" applyBorder="1" applyAlignment="1">
      <alignment horizontal="right"/>
      <protection/>
    </xf>
    <xf numFmtId="0" fontId="0" fillId="0" borderId="21" xfId="22" applyFont="1" applyBorder="1">
      <alignment/>
      <protection/>
    </xf>
    <xf numFmtId="3" fontId="0" fillId="0" borderId="24" xfId="22" applyNumberFormat="1" applyFont="1" applyBorder="1">
      <alignment/>
      <protection/>
    </xf>
    <xf numFmtId="3" fontId="0" fillId="0" borderId="24" xfId="22" applyNumberFormat="1" applyFont="1" applyBorder="1" applyAlignment="1">
      <alignment horizontal="right"/>
      <protection/>
    </xf>
    <xf numFmtId="0" fontId="0" fillId="0" borderId="6" xfId="22" applyFont="1" applyBorder="1">
      <alignment/>
      <protection/>
    </xf>
    <xf numFmtId="3" fontId="0" fillId="0" borderId="25" xfId="22" applyNumberFormat="1" applyFont="1" applyBorder="1">
      <alignment/>
      <protection/>
    </xf>
    <xf numFmtId="3" fontId="0" fillId="0" borderId="26" xfId="22" applyNumberFormat="1" applyFont="1" applyBorder="1" applyAlignment="1">
      <alignment horizontal="right"/>
      <protection/>
    </xf>
    <xf numFmtId="3" fontId="0" fillId="0" borderId="27" xfId="22" applyNumberFormat="1" applyFont="1" applyBorder="1" applyAlignment="1">
      <alignment horizontal="right"/>
      <protection/>
    </xf>
    <xf numFmtId="3" fontId="0" fillId="0" borderId="25" xfId="22" applyNumberFormat="1" applyFont="1" applyBorder="1" applyAlignment="1">
      <alignment horizontal="right"/>
      <protection/>
    </xf>
    <xf numFmtId="0" fontId="9" fillId="0" borderId="0" xfId="22" applyFont="1">
      <alignment/>
      <protection/>
    </xf>
    <xf numFmtId="0" fontId="9" fillId="0" borderId="28" xfId="22" applyFont="1" applyBorder="1">
      <alignment/>
      <protection/>
    </xf>
    <xf numFmtId="3" fontId="9" fillId="0" borderId="29" xfId="22" applyNumberFormat="1" applyFont="1" applyBorder="1">
      <alignment/>
      <protection/>
    </xf>
    <xf numFmtId="3" fontId="9" fillId="0" borderId="30" xfId="22" applyNumberFormat="1" applyFont="1" applyBorder="1">
      <alignment/>
      <protection/>
    </xf>
    <xf numFmtId="3" fontId="8" fillId="0" borderId="31" xfId="22" applyNumberFormat="1" applyFont="1" applyBorder="1">
      <alignment/>
      <protection/>
    </xf>
    <xf numFmtId="3" fontId="0" fillId="0" borderId="32" xfId="22" applyNumberFormat="1" applyFont="1" applyBorder="1" applyAlignment="1">
      <alignment horizontal="right"/>
      <protection/>
    </xf>
    <xf numFmtId="3" fontId="0" fillId="0" borderId="33" xfId="22" applyNumberFormat="1" applyFont="1" applyBorder="1" applyAlignment="1">
      <alignment horizontal="right"/>
      <protection/>
    </xf>
    <xf numFmtId="3" fontId="0" fillId="0" borderId="34" xfId="22" applyNumberFormat="1" applyFont="1" applyBorder="1" applyAlignment="1">
      <alignment horizontal="right"/>
      <protection/>
    </xf>
    <xf numFmtId="0" fontId="8" fillId="0" borderId="0" xfId="22" applyFont="1">
      <alignment/>
      <protection/>
    </xf>
    <xf numFmtId="3" fontId="8" fillId="0" borderId="22" xfId="22" applyNumberFormat="1" applyFont="1" applyBorder="1" applyAlignment="1">
      <alignment horizontal="right"/>
      <protection/>
    </xf>
    <xf numFmtId="3" fontId="8" fillId="0" borderId="27" xfId="22" applyNumberFormat="1" applyFont="1" applyBorder="1" applyAlignment="1">
      <alignment horizontal="right"/>
      <protection/>
    </xf>
    <xf numFmtId="0" fontId="0" fillId="0" borderId="35" xfId="22" applyFont="1" applyBorder="1">
      <alignment/>
      <protection/>
    </xf>
    <xf numFmtId="0" fontId="0" fillId="0" borderId="0" xfId="22" applyFont="1">
      <alignment/>
      <protection/>
    </xf>
    <xf numFmtId="3" fontId="9" fillId="0" borderId="0" xfId="22" applyNumberFormat="1" applyFont="1">
      <alignment/>
      <protection/>
    </xf>
    <xf numFmtId="3" fontId="9" fillId="0" borderId="0" xfId="22" applyNumberFormat="1" applyFont="1" applyBorder="1">
      <alignment/>
      <protection/>
    </xf>
    <xf numFmtId="3" fontId="9" fillId="0" borderId="10" xfId="22" applyNumberFormat="1" applyFont="1" applyBorder="1">
      <alignment/>
      <protection/>
    </xf>
    <xf numFmtId="3" fontId="9" fillId="0" borderId="0" xfId="22" applyNumberFormat="1" applyFont="1">
      <alignment/>
      <protection/>
    </xf>
    <xf numFmtId="166" fontId="0" fillId="0" borderId="0" xfId="22" applyNumberFormat="1" applyBorder="1">
      <alignment/>
      <protection/>
    </xf>
    <xf numFmtId="0" fontId="8" fillId="0" borderId="0" xfId="22" applyFont="1" applyAlignment="1">
      <alignment horizontal="right"/>
      <protection/>
    </xf>
    <xf numFmtId="0" fontId="8" fillId="0" borderId="10" xfId="22" applyFont="1" applyBorder="1" applyAlignment="1">
      <alignment horizontal="right"/>
      <protection/>
    </xf>
    <xf numFmtId="0" fontId="0" fillId="0" borderId="0" xfId="23">
      <alignment/>
      <protection/>
    </xf>
    <xf numFmtId="0" fontId="8" fillId="0" borderId="0" xfId="23" applyFont="1">
      <alignment/>
      <protection/>
    </xf>
    <xf numFmtId="3" fontId="8" fillId="0" borderId="0" xfId="23" applyNumberFormat="1" applyFont="1">
      <alignment/>
      <protection/>
    </xf>
    <xf numFmtId="3" fontId="0" fillId="0" borderId="0" xfId="23" applyNumberFormat="1">
      <alignment/>
      <protection/>
    </xf>
    <xf numFmtId="0" fontId="8" fillId="0" borderId="17" xfId="23" applyFont="1" applyBorder="1">
      <alignment/>
      <protection/>
    </xf>
    <xf numFmtId="0" fontId="8" fillId="0" borderId="36" xfId="23" applyFont="1" applyBorder="1">
      <alignment/>
      <protection/>
    </xf>
    <xf numFmtId="3" fontId="8" fillId="0" borderId="36" xfId="23" applyNumberFormat="1" applyFont="1" applyBorder="1" applyAlignment="1">
      <alignment horizontal="center"/>
      <protection/>
    </xf>
    <xf numFmtId="0" fontId="8" fillId="0" borderId="19" xfId="23" applyFont="1" applyBorder="1">
      <alignment/>
      <protection/>
    </xf>
    <xf numFmtId="0" fontId="8" fillId="0" borderId="15" xfId="23" applyFont="1" applyBorder="1">
      <alignment/>
      <protection/>
    </xf>
    <xf numFmtId="3" fontId="8" fillId="0" borderId="15" xfId="23" applyNumberFormat="1" applyFont="1" applyBorder="1" applyAlignment="1">
      <alignment horizontal="center"/>
      <protection/>
    </xf>
    <xf numFmtId="0" fontId="8" fillId="0" borderId="19" xfId="23" applyFont="1" applyBorder="1" applyAlignment="1">
      <alignment horizontal="center"/>
      <protection/>
    </xf>
    <xf numFmtId="3" fontId="8" fillId="0" borderId="16" xfId="23" applyNumberFormat="1" applyFont="1" applyBorder="1" applyAlignment="1">
      <alignment horizontal="center"/>
      <protection/>
    </xf>
    <xf numFmtId="0" fontId="0" fillId="0" borderId="4" xfId="23" applyBorder="1">
      <alignment/>
      <protection/>
    </xf>
    <xf numFmtId="0" fontId="0" fillId="0" borderId="0" xfId="23" applyBorder="1">
      <alignment/>
      <protection/>
    </xf>
    <xf numFmtId="3" fontId="0" fillId="0" borderId="0" xfId="23" applyNumberFormat="1" applyBorder="1" applyAlignment="1">
      <alignment horizontal="center"/>
      <protection/>
    </xf>
    <xf numFmtId="3" fontId="0" fillId="0" borderId="5" xfId="23" applyNumberFormat="1" applyBorder="1">
      <alignment/>
      <protection/>
    </xf>
    <xf numFmtId="3" fontId="0" fillId="0" borderId="0" xfId="23" applyNumberFormat="1" applyBorder="1">
      <alignment/>
      <protection/>
    </xf>
    <xf numFmtId="3" fontId="0" fillId="0" borderId="0" xfId="23" applyNumberFormat="1" applyBorder="1" applyAlignment="1">
      <alignment horizontal="right"/>
      <protection/>
    </xf>
    <xf numFmtId="0" fontId="0" fillId="0" borderId="4" xfId="23" applyFont="1" applyBorder="1">
      <alignment/>
      <protection/>
    </xf>
    <xf numFmtId="3" fontId="8" fillId="0" borderId="5" xfId="23" applyNumberFormat="1" applyFont="1" applyBorder="1">
      <alignment/>
      <protection/>
    </xf>
    <xf numFmtId="0" fontId="0" fillId="0" borderId="4" xfId="23" applyFill="1" applyBorder="1">
      <alignment/>
      <protection/>
    </xf>
    <xf numFmtId="3" fontId="0" fillId="0" borderId="0" xfId="23" applyNumberFormat="1" applyFont="1" applyBorder="1">
      <alignment/>
      <protection/>
    </xf>
    <xf numFmtId="0" fontId="8" fillId="0" borderId="1" xfId="23" applyFont="1" applyBorder="1">
      <alignment/>
      <protection/>
    </xf>
    <xf numFmtId="0" fontId="8" fillId="0" borderId="2" xfId="23" applyFont="1" applyBorder="1">
      <alignment/>
      <protection/>
    </xf>
    <xf numFmtId="3" fontId="8" fillId="0" borderId="2" xfId="23" applyNumberFormat="1" applyFont="1" applyBorder="1">
      <alignment/>
      <protection/>
    </xf>
    <xf numFmtId="3" fontId="8" fillId="0" borderId="3" xfId="23" applyNumberFormat="1" applyFont="1" applyBorder="1">
      <alignment/>
      <protection/>
    </xf>
    <xf numFmtId="0" fontId="0" fillId="0" borderId="1" xfId="23" applyBorder="1">
      <alignment/>
      <protection/>
    </xf>
    <xf numFmtId="0" fontId="8" fillId="0" borderId="4" xfId="23" applyFont="1" applyBorder="1">
      <alignment/>
      <protection/>
    </xf>
    <xf numFmtId="0" fontId="8" fillId="0" borderId="0" xfId="23" applyFont="1" applyBorder="1">
      <alignment/>
      <protection/>
    </xf>
    <xf numFmtId="3" fontId="8" fillId="0" borderId="0" xfId="23" applyNumberFormat="1" applyFont="1" applyBorder="1">
      <alignment/>
      <protection/>
    </xf>
    <xf numFmtId="3" fontId="0" fillId="0" borderId="0" xfId="23" applyNumberFormat="1" applyFont="1" applyBorder="1">
      <alignment/>
      <protection/>
    </xf>
    <xf numFmtId="0" fontId="0" fillId="0" borderId="4" xfId="23" applyFont="1" applyBorder="1">
      <alignment/>
      <protection/>
    </xf>
    <xf numFmtId="0" fontId="0" fillId="0" borderId="0" xfId="23" applyFont="1" applyBorder="1">
      <alignment/>
      <protection/>
    </xf>
    <xf numFmtId="3" fontId="0" fillId="0" borderId="0" xfId="23" applyNumberFormat="1" applyFont="1" applyBorder="1" applyAlignment="1">
      <alignment horizontal="right"/>
      <protection/>
    </xf>
    <xf numFmtId="0" fontId="0" fillId="0" borderId="4" xfId="23" applyFont="1" applyFill="1" applyBorder="1">
      <alignment/>
      <protection/>
    </xf>
    <xf numFmtId="0" fontId="8" fillId="0" borderId="1" xfId="23" applyFont="1" applyFill="1" applyBorder="1">
      <alignment/>
      <protection/>
    </xf>
    <xf numFmtId="0" fontId="8" fillId="0" borderId="2" xfId="23" applyFont="1" applyBorder="1">
      <alignment/>
      <protection/>
    </xf>
    <xf numFmtId="3" fontId="8" fillId="0" borderId="2" xfId="23" applyNumberFormat="1" applyFont="1" applyBorder="1">
      <alignment/>
      <protection/>
    </xf>
    <xf numFmtId="3" fontId="8" fillId="0" borderId="3" xfId="23" applyNumberFormat="1" applyFont="1" applyBorder="1">
      <alignment/>
      <protection/>
    </xf>
    <xf numFmtId="0" fontId="8" fillId="0" borderId="1" xfId="23" applyFont="1" applyBorder="1">
      <alignment/>
      <protection/>
    </xf>
    <xf numFmtId="0" fontId="8" fillId="0" borderId="0" xfId="23" applyFont="1">
      <alignment/>
      <protection/>
    </xf>
    <xf numFmtId="0" fontId="9" fillId="0" borderId="19" xfId="23" applyFont="1" applyFill="1" applyBorder="1">
      <alignment/>
      <protection/>
    </xf>
    <xf numFmtId="0" fontId="9" fillId="0" borderId="15" xfId="23" applyFont="1" applyBorder="1">
      <alignment/>
      <protection/>
    </xf>
    <xf numFmtId="3" fontId="9" fillId="0" borderId="15" xfId="23" applyNumberFormat="1" applyFont="1" applyBorder="1">
      <alignment/>
      <protection/>
    </xf>
    <xf numFmtId="0" fontId="0" fillId="0" borderId="19" xfId="23" applyBorder="1">
      <alignment/>
      <protection/>
    </xf>
    <xf numFmtId="3" fontId="9" fillId="0" borderId="16" xfId="23" applyNumberFormat="1" applyFont="1" applyBorder="1">
      <alignment/>
      <protection/>
    </xf>
    <xf numFmtId="0" fontId="8" fillId="0" borderId="4" xfId="23" applyFont="1" applyBorder="1" applyAlignment="1">
      <alignment horizontal="center"/>
      <protection/>
    </xf>
    <xf numFmtId="0" fontId="0" fillId="0" borderId="0" xfId="24">
      <alignment/>
      <protection/>
    </xf>
    <xf numFmtId="3" fontId="0" fillId="0" borderId="0" xfId="24" applyNumberFormat="1" applyAlignment="1">
      <alignment/>
      <protection/>
    </xf>
    <xf numFmtId="0" fontId="8" fillId="0" borderId="17" xfId="24" applyFont="1" applyBorder="1">
      <alignment/>
      <protection/>
    </xf>
    <xf numFmtId="0" fontId="8" fillId="0" borderId="36" xfId="24" applyFont="1" applyBorder="1">
      <alignment/>
      <protection/>
    </xf>
    <xf numFmtId="3" fontId="8" fillId="0" borderId="37" xfId="24" applyNumberFormat="1" applyFont="1" applyBorder="1" applyAlignment="1">
      <alignment/>
      <protection/>
    </xf>
    <xf numFmtId="0" fontId="8" fillId="0" borderId="36" xfId="24" applyFont="1" applyBorder="1" applyAlignment="1">
      <alignment horizontal="center"/>
      <protection/>
    </xf>
    <xf numFmtId="3" fontId="8" fillId="0" borderId="38" xfId="24" applyNumberFormat="1" applyFont="1" applyBorder="1" applyAlignment="1">
      <alignment/>
      <protection/>
    </xf>
    <xf numFmtId="0" fontId="8" fillId="0" borderId="19" xfId="24" applyFont="1" applyBorder="1">
      <alignment/>
      <protection/>
    </xf>
    <xf numFmtId="0" fontId="8" fillId="0" borderId="15" xfId="24" applyFont="1" applyBorder="1">
      <alignment/>
      <protection/>
    </xf>
    <xf numFmtId="3" fontId="8" fillId="0" borderId="39" xfId="24" applyNumberFormat="1" applyFont="1" applyBorder="1" applyAlignment="1">
      <alignment/>
      <protection/>
    </xf>
    <xf numFmtId="0" fontId="8" fillId="0" borderId="15" xfId="24" applyFont="1" applyBorder="1" applyAlignment="1">
      <alignment horizontal="center"/>
      <protection/>
    </xf>
    <xf numFmtId="3" fontId="8" fillId="0" borderId="16" xfId="24" applyNumberFormat="1" applyFont="1" applyBorder="1" applyAlignment="1">
      <alignment/>
      <protection/>
    </xf>
    <xf numFmtId="0" fontId="0" fillId="0" borderId="4" xfId="24" applyBorder="1">
      <alignment/>
      <protection/>
    </xf>
    <xf numFmtId="0" fontId="0" fillId="0" borderId="0" xfId="24" applyBorder="1">
      <alignment/>
      <protection/>
    </xf>
    <xf numFmtId="3" fontId="0" fillId="0" borderId="32" xfId="24" applyNumberFormat="1" applyBorder="1" applyAlignment="1">
      <alignment/>
      <protection/>
    </xf>
    <xf numFmtId="0" fontId="0" fillId="0" borderId="0" xfId="24" applyBorder="1" applyAlignment="1">
      <alignment horizontal="center"/>
      <protection/>
    </xf>
    <xf numFmtId="3" fontId="0" fillId="0" borderId="5" xfId="24" applyNumberFormat="1" applyBorder="1" applyAlignment="1">
      <alignment/>
      <protection/>
    </xf>
    <xf numFmtId="3" fontId="0" fillId="0" borderId="32" xfId="24" applyNumberFormat="1" applyBorder="1" applyAlignment="1">
      <alignment horizontal="right"/>
      <protection/>
    </xf>
    <xf numFmtId="0" fontId="0" fillId="0" borderId="0" xfId="24" applyFont="1" applyBorder="1">
      <alignment/>
      <protection/>
    </xf>
    <xf numFmtId="0" fontId="0" fillId="0" borderId="0" xfId="24" applyFont="1" applyBorder="1" applyAlignment="1">
      <alignment horizontal="center"/>
      <protection/>
    </xf>
    <xf numFmtId="0" fontId="0" fillId="0" borderId="0" xfId="24" applyFont="1" applyFill="1" applyBorder="1">
      <alignment/>
      <protection/>
    </xf>
    <xf numFmtId="0" fontId="8" fillId="0" borderId="1" xfId="24" applyFont="1" applyBorder="1">
      <alignment/>
      <protection/>
    </xf>
    <xf numFmtId="0" fontId="8" fillId="0" borderId="2" xfId="24" applyFont="1" applyBorder="1">
      <alignment/>
      <protection/>
    </xf>
    <xf numFmtId="3" fontId="8" fillId="0" borderId="29" xfId="24" applyNumberFormat="1" applyFont="1" applyBorder="1" applyAlignment="1">
      <alignment/>
      <protection/>
    </xf>
    <xf numFmtId="0" fontId="8" fillId="0" borderId="2" xfId="24" applyFont="1" applyBorder="1" applyAlignment="1">
      <alignment horizontal="center"/>
      <protection/>
    </xf>
    <xf numFmtId="3" fontId="8" fillId="0" borderId="30" xfId="24" applyNumberFormat="1" applyFont="1" applyBorder="1" applyAlignment="1">
      <alignment/>
      <protection/>
    </xf>
    <xf numFmtId="0" fontId="0" fillId="0" borderId="4" xfId="24" applyFill="1" applyBorder="1">
      <alignment/>
      <protection/>
    </xf>
    <xf numFmtId="3" fontId="0" fillId="0" borderId="0" xfId="24" applyNumberFormat="1" applyBorder="1" applyAlignment="1">
      <alignment/>
      <protection/>
    </xf>
    <xf numFmtId="0" fontId="11" fillId="0" borderId="17" xfId="18" applyFont="1" applyFill="1" applyBorder="1" applyAlignment="1">
      <alignment horizontal="left"/>
    </xf>
    <xf numFmtId="0" fontId="8" fillId="0" borderId="36" xfId="24" applyFont="1" applyBorder="1" applyAlignment="1">
      <alignment horizontal="left"/>
      <protection/>
    </xf>
    <xf numFmtId="3" fontId="0" fillId="0" borderId="37" xfId="24" applyNumberFormat="1" applyBorder="1" applyAlignment="1">
      <alignment/>
      <protection/>
    </xf>
    <xf numFmtId="0" fontId="0" fillId="0" borderId="36" xfId="24" applyBorder="1" applyAlignment="1">
      <alignment horizontal="center"/>
      <protection/>
    </xf>
    <xf numFmtId="0" fontId="0" fillId="0" borderId="0" xfId="24" applyAlignment="1">
      <alignment horizontal="center"/>
      <protection/>
    </xf>
    <xf numFmtId="0" fontId="0" fillId="0" borderId="4" xfId="24" applyFill="1" applyBorder="1" applyAlignment="1">
      <alignment horizontal="left"/>
      <protection/>
    </xf>
    <xf numFmtId="0" fontId="0" fillId="0" borderId="0" xfId="24" applyBorder="1" applyAlignment="1">
      <alignment horizontal="left"/>
      <protection/>
    </xf>
    <xf numFmtId="0" fontId="0" fillId="0" borderId="1" xfId="24" applyBorder="1" applyAlignment="1">
      <alignment horizontal="left"/>
      <protection/>
    </xf>
    <xf numFmtId="0" fontId="0" fillId="0" borderId="2" xfId="24" applyBorder="1" applyAlignment="1">
      <alignment horizontal="left"/>
      <protection/>
    </xf>
    <xf numFmtId="0" fontId="0" fillId="0" borderId="2" xfId="24" applyBorder="1" applyAlignment="1">
      <alignment horizontal="center"/>
      <protection/>
    </xf>
    <xf numFmtId="3" fontId="0" fillId="0" borderId="29" xfId="24" applyNumberFormat="1" applyBorder="1" applyAlignment="1">
      <alignment/>
      <protection/>
    </xf>
    <xf numFmtId="0" fontId="9" fillId="0" borderId="1" xfId="24" applyFont="1" applyFill="1" applyBorder="1" applyAlignment="1">
      <alignment horizontal="left"/>
      <protection/>
    </xf>
    <xf numFmtId="0" fontId="9" fillId="0" borderId="2" xfId="24" applyFont="1" applyBorder="1">
      <alignment/>
      <protection/>
    </xf>
    <xf numFmtId="3" fontId="9" fillId="0" borderId="2" xfId="24" applyNumberFormat="1" applyFont="1" applyBorder="1" applyAlignment="1">
      <alignment/>
      <protection/>
    </xf>
    <xf numFmtId="3" fontId="9" fillId="0" borderId="3" xfId="24" applyNumberFormat="1" applyFont="1" applyBorder="1" applyAlignment="1">
      <alignment/>
      <protection/>
    </xf>
    <xf numFmtId="0" fontId="13" fillId="0" borderId="0" xfId="26" applyFont="1">
      <alignment/>
      <protection/>
    </xf>
    <xf numFmtId="3" fontId="12" fillId="0" borderId="0" xfId="26" applyNumberFormat="1" applyAlignment="1">
      <alignment horizontal="left"/>
      <protection/>
    </xf>
    <xf numFmtId="0" fontId="13" fillId="0" borderId="0" xfId="26" applyFont="1">
      <alignment/>
      <protection/>
    </xf>
    <xf numFmtId="0" fontId="6" fillId="0" borderId="17" xfId="27" applyFont="1" applyBorder="1" applyAlignment="1">
      <alignment horizontal="left"/>
      <protection/>
    </xf>
    <xf numFmtId="0" fontId="5" fillId="0" borderId="4" xfId="27" applyFont="1" applyBorder="1" applyAlignment="1">
      <alignment horizontal="left"/>
      <protection/>
    </xf>
    <xf numFmtId="0" fontId="5" fillId="0" borderId="0" xfId="27" applyFont="1" applyBorder="1">
      <alignment/>
      <protection/>
    </xf>
    <xf numFmtId="0" fontId="6" fillId="0" borderId="0" xfId="27" applyFont="1" applyBorder="1" applyAlignment="1">
      <alignment/>
      <protection/>
    </xf>
    <xf numFmtId="3" fontId="6" fillId="0" borderId="0" xfId="27" applyNumberFormat="1" applyFont="1" applyBorder="1">
      <alignment/>
      <protection/>
    </xf>
    <xf numFmtId="0" fontId="6" fillId="0" borderId="0" xfId="27" applyFont="1" applyBorder="1">
      <alignment/>
      <protection/>
    </xf>
    <xf numFmtId="0" fontId="6" fillId="0" borderId="1" xfId="27" applyFont="1" applyBorder="1" applyAlignment="1">
      <alignment/>
      <protection/>
    </xf>
    <xf numFmtId="0" fontId="6" fillId="0" borderId="2" xfId="27" applyFont="1" applyBorder="1" applyAlignment="1">
      <alignment/>
      <protection/>
    </xf>
    <xf numFmtId="3" fontId="6" fillId="0" borderId="2" xfId="27" applyNumberFormat="1" applyFont="1" applyBorder="1">
      <alignment/>
      <protection/>
    </xf>
    <xf numFmtId="0" fontId="12" fillId="0" borderId="0" xfId="26">
      <alignment/>
      <protection/>
    </xf>
    <xf numFmtId="3" fontId="12" fillId="0" borderId="0" xfId="26" applyNumberFormat="1">
      <alignment/>
      <protection/>
    </xf>
    <xf numFmtId="3" fontId="12" fillId="0" borderId="0" xfId="26" applyNumberFormat="1" applyFont="1" applyAlignment="1">
      <alignment horizontal="center"/>
      <protection/>
    </xf>
    <xf numFmtId="0" fontId="13" fillId="0" borderId="40" xfId="26" applyFont="1" applyBorder="1">
      <alignment/>
      <protection/>
    </xf>
    <xf numFmtId="0" fontId="12" fillId="0" borderId="41" xfId="26" applyBorder="1">
      <alignment/>
      <protection/>
    </xf>
    <xf numFmtId="0" fontId="13" fillId="0" borderId="41" xfId="26" applyFont="1" applyBorder="1" applyAlignment="1">
      <alignment horizontal="right"/>
      <protection/>
    </xf>
    <xf numFmtId="3" fontId="13" fillId="0" borderId="41" xfId="26" applyNumberFormat="1" applyFont="1" applyBorder="1" applyAlignment="1">
      <alignment horizontal="center"/>
      <protection/>
    </xf>
    <xf numFmtId="3" fontId="13" fillId="0" borderId="42" xfId="26" applyNumberFormat="1" applyFont="1" applyBorder="1" applyAlignment="1">
      <alignment horizontal="center"/>
      <protection/>
    </xf>
    <xf numFmtId="0" fontId="13" fillId="0" borderId="4" xfId="26" applyFont="1" applyBorder="1">
      <alignment/>
      <protection/>
    </xf>
    <xf numFmtId="0" fontId="12" fillId="0" borderId="0" xfId="26" applyBorder="1">
      <alignment/>
      <protection/>
    </xf>
    <xf numFmtId="0" fontId="13" fillId="0" borderId="0" xfId="26" applyFont="1" applyBorder="1">
      <alignment/>
      <protection/>
    </xf>
    <xf numFmtId="3" fontId="12" fillId="0" borderId="0" xfId="26" applyNumberFormat="1" applyBorder="1">
      <alignment/>
      <protection/>
    </xf>
    <xf numFmtId="3" fontId="12" fillId="0" borderId="5" xfId="26" applyNumberFormat="1" applyBorder="1">
      <alignment/>
      <protection/>
    </xf>
    <xf numFmtId="3" fontId="5" fillId="0" borderId="2" xfId="27" applyNumberFormat="1" applyFont="1" applyBorder="1">
      <alignment/>
      <protection/>
    </xf>
    <xf numFmtId="3" fontId="13" fillId="0" borderId="0" xfId="26" applyNumberFormat="1" applyFont="1" applyBorder="1">
      <alignment/>
      <protection/>
    </xf>
    <xf numFmtId="3" fontId="13" fillId="0" borderId="0" xfId="26" applyNumberFormat="1" applyFont="1" applyBorder="1">
      <alignment/>
      <protection/>
    </xf>
    <xf numFmtId="3" fontId="13" fillId="0" borderId="5" xfId="26" applyNumberFormat="1" applyFont="1" applyBorder="1">
      <alignment/>
      <protection/>
    </xf>
    <xf numFmtId="0" fontId="12" fillId="0" borderId="4" xfId="26" applyBorder="1">
      <alignment/>
      <protection/>
    </xf>
    <xf numFmtId="3" fontId="12" fillId="0" borderId="0" xfId="26" applyNumberFormat="1" applyBorder="1" applyAlignment="1">
      <alignment horizontal="right"/>
      <protection/>
    </xf>
    <xf numFmtId="0" fontId="12" fillId="0" borderId="0" xfId="26" applyFont="1" applyBorder="1">
      <alignment/>
      <protection/>
    </xf>
    <xf numFmtId="0" fontId="13" fillId="0" borderId="0" xfId="26" applyFont="1" applyBorder="1" applyAlignment="1">
      <alignment horizontal="right"/>
      <protection/>
    </xf>
    <xf numFmtId="0" fontId="12" fillId="0" borderId="4" xfId="26" applyFont="1" applyBorder="1">
      <alignment/>
      <protection/>
    </xf>
    <xf numFmtId="0" fontId="12" fillId="0" borderId="0" xfId="26" applyFont="1" applyBorder="1">
      <alignment/>
      <protection/>
    </xf>
    <xf numFmtId="0" fontId="12" fillId="0" borderId="0" xfId="26" applyFont="1" applyBorder="1" applyAlignment="1">
      <alignment horizontal="right"/>
      <protection/>
    </xf>
    <xf numFmtId="3" fontId="12" fillId="0" borderId="0" xfId="26" applyNumberFormat="1" applyFont="1" applyBorder="1">
      <alignment/>
      <protection/>
    </xf>
    <xf numFmtId="0" fontId="12" fillId="0" borderId="0" xfId="26" applyFont="1">
      <alignment/>
      <protection/>
    </xf>
    <xf numFmtId="0" fontId="13" fillId="0" borderId="43" xfId="26" applyFont="1" applyBorder="1">
      <alignment/>
      <protection/>
    </xf>
    <xf numFmtId="0" fontId="13" fillId="0" borderId="44" xfId="26" applyFont="1" applyBorder="1">
      <alignment/>
      <protection/>
    </xf>
    <xf numFmtId="3" fontId="13" fillId="0" borderId="44" xfId="26" applyNumberFormat="1" applyFont="1" applyFill="1" applyBorder="1">
      <alignment/>
      <protection/>
    </xf>
    <xf numFmtId="3" fontId="13" fillId="0" borderId="45" xfId="26" applyNumberFormat="1" applyFont="1" applyFill="1" applyBorder="1">
      <alignment/>
      <protection/>
    </xf>
    <xf numFmtId="0" fontId="5" fillId="0" borderId="36" xfId="27" applyFont="1" applyBorder="1" applyAlignment="1">
      <alignment/>
      <protection/>
    </xf>
    <xf numFmtId="3" fontId="5" fillId="0" borderId="36" xfId="27" applyNumberFormat="1" applyFont="1" applyBorder="1">
      <alignment/>
      <protection/>
    </xf>
    <xf numFmtId="3" fontId="5" fillId="0" borderId="38" xfId="27" applyNumberFormat="1" applyFont="1" applyBorder="1">
      <alignment/>
      <protection/>
    </xf>
    <xf numFmtId="0" fontId="5" fillId="0" borderId="4" xfId="27" applyBorder="1">
      <alignment/>
      <protection/>
    </xf>
    <xf numFmtId="0" fontId="6" fillId="0" borderId="19" xfId="27" applyFont="1" applyBorder="1" applyAlignment="1">
      <alignment horizontal="left"/>
      <protection/>
    </xf>
    <xf numFmtId="0" fontId="5" fillId="0" borderId="15" xfId="27" applyFont="1" applyBorder="1" applyAlignment="1">
      <alignment/>
      <protection/>
    </xf>
    <xf numFmtId="0" fontId="6" fillId="0" borderId="15" xfId="27" applyFont="1" applyBorder="1" applyAlignment="1">
      <alignment/>
      <protection/>
    </xf>
    <xf numFmtId="3" fontId="6" fillId="0" borderId="15" xfId="27" applyNumberFormat="1" applyFont="1" applyBorder="1">
      <alignment/>
      <protection/>
    </xf>
    <xf numFmtId="3" fontId="6" fillId="0" borderId="16" xfId="27" applyNumberFormat="1" applyFont="1" applyBorder="1">
      <alignment/>
      <protection/>
    </xf>
    <xf numFmtId="0" fontId="6" fillId="0" borderId="0" xfId="27" applyFont="1" applyBorder="1" applyAlignment="1">
      <alignment horizontal="left"/>
      <protection/>
    </xf>
    <xf numFmtId="0" fontId="6" fillId="0" borderId="36" xfId="27" applyFont="1" applyBorder="1">
      <alignment/>
      <protection/>
    </xf>
    <xf numFmtId="3" fontId="6" fillId="0" borderId="36" xfId="27" applyNumberFormat="1" applyFont="1" applyBorder="1">
      <alignment/>
      <protection/>
    </xf>
    <xf numFmtId="3" fontId="6" fillId="0" borderId="38" xfId="27" applyNumberFormat="1" applyFont="1" applyBorder="1">
      <alignment/>
      <protection/>
    </xf>
    <xf numFmtId="0" fontId="6" fillId="0" borderId="4" xfId="27" applyFont="1" applyBorder="1">
      <alignment/>
      <protection/>
    </xf>
    <xf numFmtId="0" fontId="6" fillId="0" borderId="1" xfId="27" applyFont="1" applyBorder="1">
      <alignment/>
      <protection/>
    </xf>
    <xf numFmtId="0" fontId="6" fillId="0" borderId="2" xfId="27" applyFont="1" applyBorder="1">
      <alignment/>
      <protection/>
    </xf>
    <xf numFmtId="0" fontId="5" fillId="0" borderId="36" xfId="27" applyFont="1" applyBorder="1">
      <alignment/>
      <protection/>
    </xf>
    <xf numFmtId="3" fontId="5" fillId="0" borderId="36" xfId="27" applyNumberFormat="1" applyFont="1" applyBorder="1">
      <alignment/>
      <protection/>
    </xf>
    <xf numFmtId="3" fontId="5" fillId="0" borderId="38" xfId="27" applyNumberFormat="1" applyFont="1" applyBorder="1">
      <alignment/>
      <protection/>
    </xf>
    <xf numFmtId="0" fontId="5" fillId="0" borderId="36" xfId="27" applyBorder="1">
      <alignment/>
      <protection/>
    </xf>
    <xf numFmtId="3" fontId="5" fillId="0" borderId="36" xfId="27" applyNumberFormat="1" applyBorder="1">
      <alignment/>
      <protection/>
    </xf>
    <xf numFmtId="3" fontId="5" fillId="0" borderId="38" xfId="27" applyNumberFormat="1" applyBorder="1">
      <alignment/>
      <protection/>
    </xf>
    <xf numFmtId="0" fontId="6" fillId="0" borderId="36" xfId="27" applyFont="1" applyBorder="1" applyAlignment="1">
      <alignment horizontal="left"/>
      <protection/>
    </xf>
    <xf numFmtId="0" fontId="5" fillId="0" borderId="36" xfId="27" applyFont="1" applyBorder="1" applyAlignment="1">
      <alignment/>
      <protection/>
    </xf>
    <xf numFmtId="3" fontId="5" fillId="0" borderId="15" xfId="27" applyNumberFormat="1" applyFont="1" applyBorder="1">
      <alignment/>
      <protection/>
    </xf>
    <xf numFmtId="0" fontId="6" fillId="0" borderId="17" xfId="27" applyFont="1" applyBorder="1" applyAlignment="1">
      <alignment/>
      <protection/>
    </xf>
    <xf numFmtId="0" fontId="6" fillId="0" borderId="36" xfId="27" applyFont="1" applyBorder="1" applyAlignment="1">
      <alignment/>
      <protection/>
    </xf>
    <xf numFmtId="3" fontId="6" fillId="0" borderId="36" xfId="27" applyNumberFormat="1" applyFont="1" applyBorder="1">
      <alignment/>
      <protection/>
    </xf>
    <xf numFmtId="3" fontId="6" fillId="0" borderId="38" xfId="27" applyNumberFormat="1" applyFont="1" applyBorder="1">
      <alignment/>
      <protection/>
    </xf>
    <xf numFmtId="0" fontId="6" fillId="0" borderId="4" xfId="27" applyFont="1" applyBorder="1" applyAlignment="1">
      <alignment/>
      <protection/>
    </xf>
    <xf numFmtId="0" fontId="6" fillId="0" borderId="17" xfId="27" applyFont="1" applyBorder="1" applyAlignment="1">
      <alignment horizontal="left"/>
      <protection/>
    </xf>
    <xf numFmtId="0" fontId="5" fillId="0" borderId="19" xfId="27" applyFont="1" applyBorder="1" applyAlignment="1">
      <alignment/>
      <protection/>
    </xf>
    <xf numFmtId="0" fontId="14" fillId="0" borderId="1" xfId="27" applyFont="1" applyBorder="1">
      <alignment/>
      <protection/>
    </xf>
    <xf numFmtId="0" fontId="0" fillId="0" borderId="0" xfId="21">
      <alignment/>
      <protection/>
    </xf>
    <xf numFmtId="0" fontId="8" fillId="0" borderId="0" xfId="21" applyFont="1">
      <alignment/>
      <protection/>
    </xf>
    <xf numFmtId="3" fontId="8" fillId="0" borderId="0" xfId="21" applyNumberFormat="1" applyFont="1">
      <alignment/>
      <protection/>
    </xf>
    <xf numFmtId="0" fontId="8" fillId="0" borderId="17" xfId="21" applyFont="1" applyBorder="1">
      <alignment/>
      <protection/>
    </xf>
    <xf numFmtId="3" fontId="8" fillId="0" borderId="46" xfId="21" applyNumberFormat="1" applyFont="1" applyBorder="1">
      <alignment/>
      <protection/>
    </xf>
    <xf numFmtId="3" fontId="8" fillId="0" borderId="36" xfId="21" applyNumberFormat="1" applyFont="1" applyBorder="1">
      <alignment/>
      <protection/>
    </xf>
    <xf numFmtId="3" fontId="8" fillId="0" borderId="47" xfId="21" applyNumberFormat="1" applyFont="1" applyBorder="1">
      <alignment/>
      <protection/>
    </xf>
    <xf numFmtId="3" fontId="8" fillId="0" borderId="48" xfId="21" applyNumberFormat="1" applyFont="1" applyBorder="1">
      <alignment/>
      <protection/>
    </xf>
    <xf numFmtId="0" fontId="8" fillId="0" borderId="4" xfId="21" applyFont="1" applyBorder="1">
      <alignment/>
      <protection/>
    </xf>
    <xf numFmtId="3" fontId="8" fillId="0" borderId="49" xfId="21" applyNumberFormat="1" applyFont="1" applyBorder="1">
      <alignment/>
      <protection/>
    </xf>
    <xf numFmtId="3" fontId="8" fillId="0" borderId="0" xfId="21" applyNumberFormat="1" applyFont="1" applyBorder="1">
      <alignment/>
      <protection/>
    </xf>
    <xf numFmtId="3" fontId="8" fillId="0" borderId="50" xfId="21" applyNumberFormat="1" applyFont="1" applyBorder="1">
      <alignment/>
      <protection/>
    </xf>
    <xf numFmtId="3" fontId="8" fillId="0" borderId="51" xfId="21" applyNumberFormat="1" applyFont="1" applyBorder="1">
      <alignment/>
      <protection/>
    </xf>
    <xf numFmtId="0" fontId="8" fillId="0" borderId="19" xfId="21" applyFont="1" applyBorder="1">
      <alignment/>
      <protection/>
    </xf>
    <xf numFmtId="3" fontId="8" fillId="0" borderId="22" xfId="21" applyNumberFormat="1" applyFont="1" applyBorder="1">
      <alignment/>
      <protection/>
    </xf>
    <xf numFmtId="3" fontId="8" fillId="0" borderId="26" xfId="21" applyNumberFormat="1" applyFont="1" applyBorder="1">
      <alignment/>
      <protection/>
    </xf>
    <xf numFmtId="3" fontId="8" fillId="0" borderId="23" xfId="21" applyNumberFormat="1" applyFont="1" applyBorder="1">
      <alignment/>
      <protection/>
    </xf>
    <xf numFmtId="0" fontId="0" fillId="0" borderId="4" xfId="21" applyFont="1" applyBorder="1">
      <alignment/>
      <protection/>
    </xf>
    <xf numFmtId="3" fontId="0" fillId="0" borderId="32" xfId="21" applyNumberFormat="1" applyFont="1" applyBorder="1">
      <alignment/>
      <protection/>
    </xf>
    <xf numFmtId="0" fontId="0" fillId="0" borderId="50" xfId="21" applyNumberFormat="1" applyFont="1" applyBorder="1" applyAlignment="1">
      <alignment horizontal="right"/>
      <protection/>
    </xf>
    <xf numFmtId="3" fontId="8" fillId="0" borderId="5" xfId="21" applyNumberFormat="1" applyFont="1" applyBorder="1">
      <alignment/>
      <protection/>
    </xf>
    <xf numFmtId="0" fontId="0" fillId="0" borderId="0" xfId="21" applyFont="1">
      <alignment/>
      <protection/>
    </xf>
    <xf numFmtId="0" fontId="0" fillId="0" borderId="4" xfId="21" applyFont="1" applyFill="1" applyBorder="1">
      <alignment/>
      <protection/>
    </xf>
    <xf numFmtId="3" fontId="0" fillId="0" borderId="50" xfId="21" applyNumberFormat="1" applyFont="1" applyBorder="1">
      <alignment/>
      <protection/>
    </xf>
    <xf numFmtId="0" fontId="0" fillId="0" borderId="32" xfId="21" applyNumberFormat="1" applyFont="1" applyBorder="1" applyAlignment="1">
      <alignment horizontal="right"/>
      <protection/>
    </xf>
    <xf numFmtId="0" fontId="8" fillId="0" borderId="28" xfId="21" applyFont="1" applyFill="1" applyBorder="1">
      <alignment/>
      <protection/>
    </xf>
    <xf numFmtId="3" fontId="8" fillId="0" borderId="29" xfId="21" applyNumberFormat="1" applyFont="1" applyBorder="1">
      <alignment/>
      <protection/>
    </xf>
    <xf numFmtId="3" fontId="8" fillId="0" borderId="3" xfId="21" applyNumberFormat="1" applyFont="1" applyBorder="1">
      <alignment/>
      <protection/>
    </xf>
    <xf numFmtId="0" fontId="8" fillId="0" borderId="1" xfId="21" applyFont="1" applyFill="1" applyBorder="1">
      <alignment/>
      <protection/>
    </xf>
    <xf numFmtId="0" fontId="0" fillId="0" borderId="52" xfId="21" applyFont="1" applyFill="1" applyBorder="1">
      <alignment/>
      <protection/>
    </xf>
    <xf numFmtId="3" fontId="0" fillId="0" borderId="5" xfId="21" applyNumberFormat="1" applyFont="1" applyBorder="1">
      <alignment/>
      <protection/>
    </xf>
    <xf numFmtId="0" fontId="0" fillId="0" borderId="0" xfId="21" applyFont="1">
      <alignment/>
      <protection/>
    </xf>
    <xf numFmtId="0" fontId="8" fillId="0" borderId="28" xfId="21" applyFont="1" applyBorder="1">
      <alignment/>
      <protection/>
    </xf>
    <xf numFmtId="3" fontId="8" fillId="0" borderId="53" xfId="21" applyNumberFormat="1" applyFont="1" applyBorder="1">
      <alignment/>
      <protection/>
    </xf>
    <xf numFmtId="3" fontId="8" fillId="0" borderId="3" xfId="21" applyNumberFormat="1" applyFont="1" applyBorder="1">
      <alignment/>
      <protection/>
    </xf>
    <xf numFmtId="0" fontId="8" fillId="0" borderId="0" xfId="21" applyFont="1">
      <alignment/>
      <protection/>
    </xf>
    <xf numFmtId="3" fontId="0" fillId="0" borderId="0" xfId="21" applyNumberFormat="1" applyFont="1">
      <alignment/>
      <protection/>
    </xf>
    <xf numFmtId="3" fontId="0" fillId="0" borderId="0" xfId="21" applyNumberFormat="1" applyFont="1" applyAlignment="1">
      <alignment horizontal="center"/>
      <protection/>
    </xf>
    <xf numFmtId="3" fontId="0" fillId="0" borderId="0" xfId="21" applyNumberFormat="1">
      <alignment/>
      <protection/>
    </xf>
    <xf numFmtId="3" fontId="16" fillId="0" borderId="32" xfId="21" applyNumberFormat="1" applyFont="1" applyBorder="1" applyAlignment="1">
      <alignment horizontal="right"/>
      <protection/>
    </xf>
    <xf numFmtId="3" fontId="16" fillId="0" borderId="29" xfId="21" applyNumberFormat="1" applyFont="1" applyBorder="1" applyAlignment="1">
      <alignment horizontal="right"/>
      <protection/>
    </xf>
    <xf numFmtId="3" fontId="17" fillId="0" borderId="29" xfId="21" applyNumberFormat="1" applyFont="1" applyBorder="1" applyAlignment="1">
      <alignment horizontal="right"/>
      <protection/>
    </xf>
    <xf numFmtId="3" fontId="16" fillId="0" borderId="32" xfId="21" applyNumberFormat="1" applyFont="1" applyBorder="1">
      <alignment/>
      <protection/>
    </xf>
    <xf numFmtId="3" fontId="16" fillId="0" borderId="29" xfId="21" applyNumberFormat="1" applyFont="1" applyBorder="1">
      <alignment/>
      <protection/>
    </xf>
    <xf numFmtId="3" fontId="17" fillId="0" borderId="22" xfId="21" applyNumberFormat="1" applyFont="1" applyBorder="1">
      <alignment/>
      <protection/>
    </xf>
    <xf numFmtId="3" fontId="17" fillId="0" borderId="29" xfId="21" applyNumberFormat="1" applyFont="1" applyBorder="1">
      <alignment/>
      <protection/>
    </xf>
    <xf numFmtId="3" fontId="8" fillId="0" borderId="0" xfId="21" applyNumberFormat="1" applyFont="1" applyAlignment="1">
      <alignment horizontal="center"/>
      <protection/>
    </xf>
    <xf numFmtId="3" fontId="8" fillId="0" borderId="0" xfId="21" applyNumberFormat="1" applyFont="1">
      <alignment/>
      <protection/>
    </xf>
    <xf numFmtId="0" fontId="0" fillId="0" borderId="0" xfId="0" applyFont="1" applyAlignment="1">
      <alignment/>
    </xf>
    <xf numFmtId="0" fontId="0" fillId="0" borderId="54" xfId="0" applyBorder="1" applyAlignment="1">
      <alignment/>
    </xf>
    <xf numFmtId="0" fontId="0" fillId="0" borderId="10" xfId="0" applyBorder="1" applyAlignment="1">
      <alignment/>
    </xf>
    <xf numFmtId="3" fontId="9" fillId="0" borderId="10" xfId="22" applyNumberFormat="1" applyFont="1" applyBorder="1">
      <alignment/>
      <protection/>
    </xf>
    <xf numFmtId="3" fontId="0" fillId="0" borderId="0" xfId="22" applyNumberFormat="1">
      <alignment/>
      <protection/>
    </xf>
    <xf numFmtId="41" fontId="0" fillId="0" borderId="0" xfId="0" applyNumberFormat="1" applyAlignment="1">
      <alignment/>
    </xf>
    <xf numFmtId="0" fontId="8" fillId="0" borderId="0" xfId="0" applyFont="1" applyAlignment="1">
      <alignment/>
    </xf>
    <xf numFmtId="41" fontId="8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24" xfId="0" applyNumberFormat="1" applyBorder="1" applyAlignment="1">
      <alignment/>
    </xf>
    <xf numFmtId="41" fontId="0" fillId="0" borderId="10" xfId="0" applyNumberFormat="1" applyBorder="1" applyAlignment="1">
      <alignment/>
    </xf>
    <xf numFmtId="0" fontId="0" fillId="0" borderId="24" xfId="0" applyBorder="1" applyAlignment="1">
      <alignment/>
    </xf>
    <xf numFmtId="41" fontId="0" fillId="0" borderId="55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13" xfId="0" applyBorder="1" applyAlignment="1">
      <alignment/>
    </xf>
    <xf numFmtId="41" fontId="0" fillId="0" borderId="27" xfId="0" applyNumberFormat="1" applyBorder="1" applyAlignment="1">
      <alignment/>
    </xf>
    <xf numFmtId="41" fontId="0" fillId="0" borderId="13" xfId="0" applyNumberFormat="1" applyBorder="1" applyAlignment="1">
      <alignment/>
    </xf>
    <xf numFmtId="0" fontId="0" fillId="0" borderId="27" xfId="0" applyBorder="1" applyAlignment="1">
      <alignment/>
    </xf>
    <xf numFmtId="41" fontId="0" fillId="0" borderId="34" xfId="0" applyNumberFormat="1" applyBorder="1" applyAlignment="1">
      <alignment/>
    </xf>
    <xf numFmtId="0" fontId="8" fillId="0" borderId="49" xfId="0" applyFont="1" applyBorder="1" applyAlignment="1">
      <alignment/>
    </xf>
    <xf numFmtId="0" fontId="0" fillId="0" borderId="0" xfId="0" applyBorder="1" applyAlignment="1">
      <alignment/>
    </xf>
    <xf numFmtId="41" fontId="0" fillId="0" borderId="32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32" xfId="0" applyBorder="1" applyAlignment="1">
      <alignment/>
    </xf>
    <xf numFmtId="41" fontId="0" fillId="0" borderId="50" xfId="0" applyNumberFormat="1" applyBorder="1" applyAlignment="1">
      <alignment/>
    </xf>
    <xf numFmtId="0" fontId="0" fillId="0" borderId="49" xfId="0" applyBorder="1" applyAlignment="1">
      <alignment/>
    </xf>
    <xf numFmtId="0" fontId="8" fillId="0" borderId="25" xfId="0" applyFont="1" applyBorder="1" applyAlignment="1">
      <alignment/>
    </xf>
    <xf numFmtId="0" fontId="8" fillId="0" borderId="7" xfId="0" applyFont="1" applyBorder="1" applyAlignment="1">
      <alignment/>
    </xf>
    <xf numFmtId="41" fontId="8" fillId="0" borderId="22" xfId="0" applyNumberFormat="1" applyFont="1" applyBorder="1" applyAlignment="1">
      <alignment/>
    </xf>
    <xf numFmtId="41" fontId="8" fillId="0" borderId="7" xfId="0" applyNumberFormat="1" applyFont="1" applyBorder="1" applyAlignment="1">
      <alignment/>
    </xf>
    <xf numFmtId="0" fontId="8" fillId="0" borderId="22" xfId="0" applyFont="1" applyBorder="1" applyAlignment="1">
      <alignment/>
    </xf>
    <xf numFmtId="41" fontId="8" fillId="0" borderId="26" xfId="0" applyNumberFormat="1" applyFont="1" applyBorder="1" applyAlignment="1">
      <alignment/>
    </xf>
    <xf numFmtId="0" fontId="0" fillId="0" borderId="4" xfId="23" applyFont="1" applyBorder="1" applyAlignment="1">
      <alignment horizontal="center"/>
      <protection/>
    </xf>
    <xf numFmtId="3" fontId="0" fillId="0" borderId="5" xfId="23" applyNumberFormat="1" applyFont="1" applyBorder="1">
      <alignment/>
      <protection/>
    </xf>
    <xf numFmtId="0" fontId="6" fillId="0" borderId="36" xfId="27" applyFont="1" applyBorder="1" applyAlignment="1">
      <alignment/>
      <protection/>
    </xf>
    <xf numFmtId="0" fontId="0" fillId="0" borderId="4" xfId="23" applyBorder="1" applyAlignment="1">
      <alignment horizontal="center"/>
      <protection/>
    </xf>
    <xf numFmtId="0" fontId="0" fillId="0" borderId="4" xfId="23" applyFont="1" applyBorder="1" applyAlignment="1">
      <alignment horizontal="center"/>
      <protection/>
    </xf>
    <xf numFmtId="0" fontId="0" fillId="0" borderId="4" xfId="23" applyFont="1" applyBorder="1">
      <alignment/>
      <protection/>
    </xf>
    <xf numFmtId="3" fontId="13" fillId="0" borderId="5" xfId="26" applyNumberFormat="1" applyFont="1" applyBorder="1">
      <alignment/>
      <protection/>
    </xf>
    <xf numFmtId="0" fontId="6" fillId="0" borderId="15" xfId="27" applyFont="1" applyBorder="1">
      <alignment/>
      <protection/>
    </xf>
    <xf numFmtId="0" fontId="5" fillId="0" borderId="15" xfId="27" applyBorder="1">
      <alignment/>
      <protection/>
    </xf>
    <xf numFmtId="0" fontId="6" fillId="0" borderId="4" xfId="27" applyFont="1" applyBorder="1" applyAlignment="1">
      <alignment/>
      <protection/>
    </xf>
    <xf numFmtId="3" fontId="8" fillId="0" borderId="5" xfId="23" applyNumberFormat="1" applyFont="1" applyBorder="1">
      <alignment/>
      <protection/>
    </xf>
    <xf numFmtId="0" fontId="6" fillId="0" borderId="1" xfId="27" applyFont="1" applyBorder="1" applyAlignment="1">
      <alignment/>
      <protection/>
    </xf>
    <xf numFmtId="0" fontId="6" fillId="0" borderId="2" xfId="27" applyFont="1" applyBorder="1" applyAlignment="1">
      <alignment/>
      <protection/>
    </xf>
    <xf numFmtId="0" fontId="8" fillId="0" borderId="0" xfId="21" applyFont="1" applyAlignment="1">
      <alignment horizontal="center"/>
      <protection/>
    </xf>
    <xf numFmtId="0" fontId="0" fillId="0" borderId="0" xfId="0" applyAlignment="1">
      <alignment/>
    </xf>
    <xf numFmtId="3" fontId="8" fillId="0" borderId="49" xfId="21" applyNumberFormat="1" applyFont="1" applyBorder="1" applyAlignment="1">
      <alignment horizontal="center"/>
      <protection/>
    </xf>
    <xf numFmtId="0" fontId="5" fillId="0" borderId="50" xfId="20" applyBorder="1" applyAlignment="1">
      <alignment horizontal="center"/>
      <protection/>
    </xf>
    <xf numFmtId="3" fontId="8" fillId="0" borderId="33" xfId="21" applyNumberFormat="1" applyFont="1" applyBorder="1" applyAlignment="1">
      <alignment horizontal="center"/>
      <protection/>
    </xf>
    <xf numFmtId="3" fontId="8" fillId="0" borderId="34" xfId="21" applyNumberFormat="1" applyFont="1" applyBorder="1" applyAlignment="1">
      <alignment horizontal="center"/>
      <protection/>
    </xf>
    <xf numFmtId="0" fontId="8" fillId="0" borderId="0" xfId="24" applyFont="1" applyAlignment="1">
      <alignment horizontal="center"/>
      <protection/>
    </xf>
    <xf numFmtId="0" fontId="6" fillId="0" borderId="19" xfId="27" applyFont="1" applyBorder="1" applyAlignment="1">
      <alignment/>
      <protection/>
    </xf>
    <xf numFmtId="0" fontId="5" fillId="0" borderId="15" xfId="27" applyBorder="1" applyAlignment="1">
      <alignment/>
      <protection/>
    </xf>
    <xf numFmtId="0" fontId="8" fillId="0" borderId="0" xfId="23" applyFont="1" applyAlignment="1">
      <alignment horizontal="center"/>
      <protection/>
    </xf>
    <xf numFmtId="0" fontId="0" fillId="0" borderId="0" xfId="23" applyAlignment="1">
      <alignment horizontal="center"/>
      <protection/>
    </xf>
    <xf numFmtId="0" fontId="8" fillId="0" borderId="17" xfId="23" applyFont="1" applyBorder="1" applyAlignment="1">
      <alignment horizontal="center"/>
      <protection/>
    </xf>
    <xf numFmtId="0" fontId="8" fillId="0" borderId="38" xfId="0" applyFont="1" applyBorder="1" applyAlignment="1">
      <alignment horizontal="center"/>
    </xf>
  </cellXfs>
  <cellStyles count="17">
    <cellStyle name="Normal" xfId="0"/>
    <cellStyle name="Comma" xfId="15"/>
    <cellStyle name="Comma [0]" xfId="16"/>
    <cellStyle name="Hyperlink" xfId="17"/>
    <cellStyle name="Hiperhivatkozás_2007.évi koncepció óvoda(állami támogatás)" xfId="18"/>
    <cellStyle name="Followed Hyperlink" xfId="19"/>
    <cellStyle name="Normál_10.sz. melléklet Óvoda ktg.vetés 2007. összesítő" xfId="20"/>
    <cellStyle name="Normál_10.sz.melléklet" xfId="21"/>
    <cellStyle name="Normál_11 sz. melléklet Általános Iskola 2006.évi ktgvet." xfId="22"/>
    <cellStyle name="Normál_2007.évi koncepció iskola  ( állami támogatás)" xfId="23"/>
    <cellStyle name="Normál_2007.évi koncepció óvoda(állami támogatás)" xfId="24"/>
    <cellStyle name="Normál_5 sz melléklet 2007. évi bevételek forrásonként" xfId="25"/>
    <cellStyle name="Normál_7 sz melléklet 2007. évi kiadások előirányzatonként" xfId="26"/>
    <cellStyle name="Normál_Rendeletmódosítás 2006.II" xfId="27"/>
    <cellStyle name="Currency" xfId="28"/>
    <cellStyle name="Currency [0]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43"/>
  <sheetViews>
    <sheetView workbookViewId="0" topLeftCell="A1">
      <selection activeCell="G12" sqref="G12"/>
    </sheetView>
  </sheetViews>
  <sheetFormatPr defaultColWidth="9.140625" defaultRowHeight="12.75"/>
  <cols>
    <col min="1" max="1" width="1.28515625" style="40" customWidth="1"/>
    <col min="2" max="4" width="9.140625" style="40" customWidth="1"/>
    <col min="5" max="5" width="13.7109375" style="40" customWidth="1"/>
    <col min="6" max="9" width="11.7109375" style="41" customWidth="1"/>
    <col min="10" max="16384" width="9.140625" style="40" customWidth="1"/>
  </cols>
  <sheetData>
    <row r="4" spans="2:8" ht="12.75">
      <c r="B4" s="39" t="s">
        <v>45</v>
      </c>
      <c r="H4" s="42"/>
    </row>
    <row r="5" spans="2:8" ht="12.75">
      <c r="B5" s="39"/>
      <c r="H5" s="42"/>
    </row>
    <row r="6" spans="2:8" ht="12.75">
      <c r="B6" s="39"/>
      <c r="H6" s="42"/>
    </row>
    <row r="7" spans="2:9" ht="13.5" thickBot="1">
      <c r="B7" s="39"/>
      <c r="I7" s="43" t="s">
        <v>1</v>
      </c>
    </row>
    <row r="8" spans="2:9" ht="13.5" thickBot="1">
      <c r="B8" s="368" t="s">
        <v>46</v>
      </c>
      <c r="C8" s="369"/>
      <c r="D8" s="369"/>
      <c r="E8" s="46"/>
      <c r="F8" s="227" t="s">
        <v>6</v>
      </c>
      <c r="G8" s="47" t="s">
        <v>4</v>
      </c>
      <c r="H8" s="47" t="s">
        <v>5</v>
      </c>
      <c r="I8" s="48" t="s">
        <v>6</v>
      </c>
    </row>
    <row r="9" spans="2:9" ht="12.75">
      <c r="B9" s="49">
        <v>552411</v>
      </c>
      <c r="C9" s="50" t="s">
        <v>328</v>
      </c>
      <c r="D9" s="50"/>
      <c r="I9" s="52"/>
    </row>
    <row r="10" spans="2:9" ht="12.75">
      <c r="B10" s="366"/>
      <c r="C10" s="57" t="s">
        <v>329</v>
      </c>
      <c r="D10" s="50"/>
      <c r="F10" s="41">
        <v>1226</v>
      </c>
      <c r="G10" s="41">
        <v>1000</v>
      </c>
      <c r="I10" s="52">
        <f>F10+G10-H10</f>
        <v>2226</v>
      </c>
    </row>
    <row r="11" spans="2:9" ht="13.5" thickBot="1">
      <c r="B11" s="366"/>
      <c r="C11" s="57" t="s">
        <v>330</v>
      </c>
      <c r="D11" s="50"/>
      <c r="F11" s="41">
        <v>534</v>
      </c>
      <c r="G11" s="41">
        <v>200</v>
      </c>
      <c r="I11" s="52">
        <f>F11+G11-H11</f>
        <v>734</v>
      </c>
    </row>
    <row r="12" spans="2:9" ht="13.5" thickBot="1">
      <c r="B12" s="44" t="s">
        <v>49</v>
      </c>
      <c r="C12" s="45"/>
      <c r="D12" s="45"/>
      <c r="E12" s="46"/>
      <c r="F12" s="53">
        <v>3206</v>
      </c>
      <c r="G12" s="53">
        <f>SUM(G10:G11)</f>
        <v>1200</v>
      </c>
      <c r="H12" s="53"/>
      <c r="I12" s="54">
        <f>F12+G12-H12</f>
        <v>4406</v>
      </c>
    </row>
    <row r="13" spans="2:9" s="39" customFormat="1" ht="12.75">
      <c r="B13" s="49">
        <v>751966</v>
      </c>
      <c r="C13" s="50" t="s">
        <v>50</v>
      </c>
      <c r="D13" s="51"/>
      <c r="E13" s="51"/>
      <c r="F13" s="42"/>
      <c r="G13" s="42"/>
      <c r="H13" s="42"/>
      <c r="I13" s="55"/>
    </row>
    <row r="14" spans="2:9" s="60" customFormat="1" ht="12.75">
      <c r="B14" s="67"/>
      <c r="C14" s="57" t="s">
        <v>296</v>
      </c>
      <c r="D14" s="57"/>
      <c r="E14" s="57"/>
      <c r="F14" s="64">
        <v>8000</v>
      </c>
      <c r="G14" s="64">
        <v>1213</v>
      </c>
      <c r="H14" s="64"/>
      <c r="I14" s="68">
        <f aca="true" t="shared" si="0" ref="I14:I23">F14+G14-H14</f>
        <v>9213</v>
      </c>
    </row>
    <row r="15" spans="2:9" s="60" customFormat="1" ht="12.75">
      <c r="B15" s="67"/>
      <c r="C15" s="57" t="s">
        <v>305</v>
      </c>
      <c r="D15" s="57"/>
      <c r="E15" s="57"/>
      <c r="F15" s="64"/>
      <c r="G15" s="64">
        <v>34</v>
      </c>
      <c r="H15" s="64"/>
      <c r="I15" s="68">
        <f t="shared" si="0"/>
        <v>34</v>
      </c>
    </row>
    <row r="16" spans="2:9" s="60" customFormat="1" ht="12.75">
      <c r="B16" s="67"/>
      <c r="C16" s="57" t="s">
        <v>51</v>
      </c>
      <c r="D16" s="57"/>
      <c r="E16" s="57"/>
      <c r="F16" s="64">
        <v>894</v>
      </c>
      <c r="G16" s="64"/>
      <c r="H16" s="64">
        <v>49</v>
      </c>
      <c r="I16" s="68">
        <f t="shared" si="0"/>
        <v>845</v>
      </c>
    </row>
    <row r="17" spans="2:9" s="60" customFormat="1" ht="12.75">
      <c r="B17" s="67"/>
      <c r="C17" s="57" t="s">
        <v>306</v>
      </c>
      <c r="D17" s="57"/>
      <c r="E17" s="57"/>
      <c r="F17" s="64">
        <v>3702</v>
      </c>
      <c r="G17" s="64">
        <v>750</v>
      </c>
      <c r="H17" s="64"/>
      <c r="I17" s="68">
        <f t="shared" si="0"/>
        <v>4452</v>
      </c>
    </row>
    <row r="18" spans="2:9" s="60" customFormat="1" ht="12.75">
      <c r="B18" s="67"/>
      <c r="C18" s="57" t="s">
        <v>307</v>
      </c>
      <c r="D18" s="57"/>
      <c r="E18" s="57"/>
      <c r="F18" s="64"/>
      <c r="G18" s="64"/>
      <c r="H18" s="64"/>
      <c r="I18" s="68"/>
    </row>
    <row r="19" spans="2:9" s="60" customFormat="1" ht="12.75">
      <c r="B19" s="67"/>
      <c r="C19" s="57" t="s">
        <v>309</v>
      </c>
      <c r="D19" s="57"/>
      <c r="E19" s="57"/>
      <c r="F19" s="64">
        <v>4590</v>
      </c>
      <c r="H19" s="64">
        <v>255</v>
      </c>
      <c r="I19" s="68">
        <f>F19+G19-H19</f>
        <v>4335</v>
      </c>
    </row>
    <row r="20" spans="2:9" s="60" customFormat="1" ht="12.75">
      <c r="B20" s="67"/>
      <c r="C20" s="57" t="s">
        <v>310</v>
      </c>
      <c r="D20" s="57"/>
      <c r="E20" s="57"/>
      <c r="F20" s="64">
        <v>2550</v>
      </c>
      <c r="H20" s="64">
        <v>105</v>
      </c>
      <c r="I20" s="68">
        <f>F20+G20-H20</f>
        <v>2445</v>
      </c>
    </row>
    <row r="21" spans="2:9" s="60" customFormat="1" ht="12.75">
      <c r="B21" s="67"/>
      <c r="C21" s="57" t="s">
        <v>308</v>
      </c>
      <c r="D21" s="57"/>
      <c r="E21" s="57"/>
      <c r="F21" s="64">
        <v>953</v>
      </c>
      <c r="G21" s="64"/>
      <c r="H21" s="64">
        <v>33</v>
      </c>
      <c r="I21" s="68">
        <f>F21+G21-H21</f>
        <v>920</v>
      </c>
    </row>
    <row r="22" spans="2:9" s="60" customFormat="1" ht="13.5" thickBot="1">
      <c r="B22" s="67"/>
      <c r="C22" s="57" t="s">
        <v>311</v>
      </c>
      <c r="D22" s="57"/>
      <c r="E22" s="57"/>
      <c r="F22" s="64">
        <v>38623</v>
      </c>
      <c r="H22" s="64">
        <v>887</v>
      </c>
      <c r="I22" s="68">
        <f>F22+G22-H22</f>
        <v>37736</v>
      </c>
    </row>
    <row r="23" spans="2:9" s="39" customFormat="1" ht="13.5" thickBot="1">
      <c r="B23" s="70" t="s">
        <v>49</v>
      </c>
      <c r="C23" s="45"/>
      <c r="D23" s="45"/>
      <c r="E23" s="45"/>
      <c r="F23" s="53">
        <v>178777</v>
      </c>
      <c r="G23" s="53">
        <f>SUM(G14:G22)</f>
        <v>1997</v>
      </c>
      <c r="H23" s="53">
        <f>SUM(H14:H22)</f>
        <v>1329</v>
      </c>
      <c r="I23" s="54">
        <f t="shared" si="0"/>
        <v>179445</v>
      </c>
    </row>
    <row r="24" spans="2:9" s="39" customFormat="1" ht="13.5" thickBot="1">
      <c r="B24" s="377" t="s">
        <v>44</v>
      </c>
      <c r="C24" s="378"/>
      <c r="D24" s="378"/>
      <c r="E24" s="378"/>
      <c r="F24" s="62">
        <v>251592</v>
      </c>
      <c r="G24" s="62">
        <f>G12+G23</f>
        <v>3197</v>
      </c>
      <c r="H24" s="62">
        <f>H23</f>
        <v>1329</v>
      </c>
      <c r="I24" s="63">
        <f>F24+G24-H24</f>
        <v>253460</v>
      </c>
    </row>
    <row r="25" spans="3:9" s="39" customFormat="1" ht="12.75">
      <c r="C25" s="40"/>
      <c r="F25" s="42"/>
      <c r="G25" s="42"/>
      <c r="H25" s="42"/>
      <c r="I25" s="42"/>
    </row>
    <row r="26" spans="2:9" s="39" customFormat="1" ht="12.75">
      <c r="B26" s="60"/>
      <c r="C26" s="60"/>
      <c r="D26" s="60"/>
      <c r="E26" s="60"/>
      <c r="F26" s="64"/>
      <c r="G26" s="64"/>
      <c r="H26" s="64"/>
      <c r="I26" s="64"/>
    </row>
    <row r="27" spans="3:9" s="39" customFormat="1" ht="12.75">
      <c r="C27" s="40"/>
      <c r="F27" s="42"/>
      <c r="G27" s="42"/>
      <c r="H27" s="42"/>
      <c r="I27" s="42"/>
    </row>
    <row r="28" spans="3:9" s="39" customFormat="1" ht="12.75">
      <c r="C28" s="40"/>
      <c r="F28" s="42"/>
      <c r="G28" s="42"/>
      <c r="H28" s="42"/>
      <c r="I28" s="42"/>
    </row>
    <row r="29" spans="3:9" s="39" customFormat="1" ht="12.75">
      <c r="C29" s="40"/>
      <c r="F29" s="42"/>
      <c r="G29" s="42"/>
      <c r="H29" s="42"/>
      <c r="I29" s="42"/>
    </row>
    <row r="30" spans="2:9" s="39" customFormat="1" ht="12.75">
      <c r="B30" s="60"/>
      <c r="C30" s="60"/>
      <c r="D30" s="60"/>
      <c r="E30" s="60"/>
      <c r="F30" s="64"/>
      <c r="G30" s="64"/>
      <c r="H30" s="64"/>
      <c r="I30" s="64"/>
    </row>
    <row r="31" spans="3:9" s="39" customFormat="1" ht="12.75">
      <c r="C31" s="40"/>
      <c r="F31" s="42"/>
      <c r="G31" s="42"/>
      <c r="H31" s="42"/>
      <c r="I31" s="42"/>
    </row>
    <row r="32" spans="3:9" s="39" customFormat="1" ht="12.75">
      <c r="C32" s="40"/>
      <c r="F32" s="42"/>
      <c r="G32" s="42"/>
      <c r="H32" s="42"/>
      <c r="I32" s="42"/>
    </row>
    <row r="33" spans="3:9" s="39" customFormat="1" ht="12.75">
      <c r="C33" s="40"/>
      <c r="F33" s="42"/>
      <c r="G33" s="42"/>
      <c r="H33" s="42"/>
      <c r="I33" s="42"/>
    </row>
    <row r="34" spans="2:9" s="39" customFormat="1" ht="12.75">
      <c r="B34" s="60"/>
      <c r="C34" s="60"/>
      <c r="D34" s="60"/>
      <c r="E34" s="60"/>
      <c r="F34" s="64"/>
      <c r="G34" s="64"/>
      <c r="H34" s="64"/>
      <c r="I34" s="64"/>
    </row>
    <row r="35" spans="3:9" s="39" customFormat="1" ht="12.75">
      <c r="C35" s="40"/>
      <c r="F35" s="42"/>
      <c r="G35" s="42"/>
      <c r="H35" s="42"/>
      <c r="I35" s="42"/>
    </row>
    <row r="36" spans="3:9" s="39" customFormat="1" ht="12.75">
      <c r="C36" s="40"/>
      <c r="F36" s="42"/>
      <c r="G36" s="42"/>
      <c r="H36" s="42"/>
      <c r="I36" s="42"/>
    </row>
    <row r="37" spans="3:9" s="39" customFormat="1" ht="12.75">
      <c r="C37" s="40"/>
      <c r="F37" s="42"/>
      <c r="G37" s="42"/>
      <c r="H37" s="42"/>
      <c r="I37" s="42"/>
    </row>
    <row r="38" spans="6:9" s="60" customFormat="1" ht="12.75">
      <c r="F38" s="64"/>
      <c r="G38" s="64"/>
      <c r="H38" s="64"/>
      <c r="I38" s="64"/>
    </row>
    <row r="39" spans="3:9" s="39" customFormat="1" ht="12.75">
      <c r="C39" s="40"/>
      <c r="F39" s="42"/>
      <c r="G39" s="42"/>
      <c r="H39" s="42"/>
      <c r="I39" s="42"/>
    </row>
    <row r="40" spans="3:9" s="39" customFormat="1" ht="12.75">
      <c r="C40" s="40"/>
      <c r="F40" s="42"/>
      <c r="G40" s="42"/>
      <c r="H40" s="42"/>
      <c r="I40" s="42"/>
    </row>
    <row r="41" spans="3:9" s="39" customFormat="1" ht="12.75">
      <c r="C41" s="40"/>
      <c r="F41" s="42"/>
      <c r="G41" s="42"/>
      <c r="H41" s="42"/>
      <c r="I41" s="42"/>
    </row>
    <row r="42" spans="2:9" ht="12.75">
      <c r="B42" s="65"/>
      <c r="C42" s="65"/>
      <c r="D42" s="65"/>
      <c r="E42" s="65"/>
      <c r="F42" s="66"/>
      <c r="G42" s="66"/>
      <c r="H42" s="66"/>
      <c r="I42" s="66"/>
    </row>
    <row r="43" spans="2:9" ht="12.75">
      <c r="B43" s="65"/>
      <c r="C43" s="65"/>
      <c r="D43" s="65"/>
      <c r="E43" s="65"/>
      <c r="F43" s="66"/>
      <c r="G43" s="66"/>
      <c r="H43" s="66"/>
      <c r="I43" s="66"/>
    </row>
  </sheetData>
  <mergeCells count="2">
    <mergeCell ref="B24:E24"/>
    <mergeCell ref="B8:D8"/>
  </mergeCells>
  <printOptions/>
  <pageMargins left="0.64" right="0.66" top="0.984251968503937" bottom="0.984251968503937" header="0.5118110236220472" footer="0.5118110236220472"/>
  <pageSetup horizontalDpi="240" verticalDpi="240" orientation="portrait" paperSize="9" r:id="rId1"/>
  <headerFooter alignWithMargins="0">
    <oddHeader xml:space="preserve">&amp;C&amp;"Arial CE,Félkövér"&amp;12Palotás Községi Önkormányzat 
2007.évi költségvetésének módosítása VI.&amp;R&amp;"Times New Roman CE,Normál"&amp;12 1.sz. melléklet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D21" sqref="D21"/>
    </sheetView>
  </sheetViews>
  <sheetFormatPr defaultColWidth="9.140625" defaultRowHeight="12.75"/>
  <cols>
    <col min="1" max="1" width="45.28125" style="2" customWidth="1"/>
    <col min="2" max="5" width="11.7109375" style="2" customWidth="1"/>
    <col min="6" max="16384" width="9.140625" style="2" customWidth="1"/>
  </cols>
  <sheetData>
    <row r="1" ht="15">
      <c r="A1" s="1"/>
    </row>
    <row r="2" ht="15">
      <c r="A2" s="1" t="s">
        <v>0</v>
      </c>
    </row>
    <row r="3" ht="15.75" thickBot="1">
      <c r="E3" s="3" t="s">
        <v>1</v>
      </c>
    </row>
    <row r="4" spans="1:5" ht="15.75" thickBot="1">
      <c r="A4" s="4" t="s">
        <v>2</v>
      </c>
      <c r="B4" s="5" t="s">
        <v>3</v>
      </c>
      <c r="C4" s="6" t="s">
        <v>4</v>
      </c>
      <c r="D4" s="6" t="s">
        <v>5</v>
      </c>
      <c r="E4" s="7" t="s">
        <v>6</v>
      </c>
    </row>
    <row r="5" spans="1:5" ht="15">
      <c r="A5" s="8" t="s">
        <v>7</v>
      </c>
      <c r="B5" s="9">
        <v>104819</v>
      </c>
      <c r="C5" s="10">
        <v>750</v>
      </c>
      <c r="D5" s="10">
        <v>442</v>
      </c>
      <c r="E5" s="11">
        <f aca="true" t="shared" si="0" ref="E5:E17">B5+C5-D5</f>
        <v>105127</v>
      </c>
    </row>
    <row r="6" spans="1:5" ht="15">
      <c r="A6" s="8" t="s">
        <v>8</v>
      </c>
      <c r="B6" s="9">
        <v>2554</v>
      </c>
      <c r="C6" s="10"/>
      <c r="D6" s="10"/>
      <c r="E6" s="11">
        <f t="shared" si="0"/>
        <v>2554</v>
      </c>
    </row>
    <row r="7" spans="1:5" s="16" customFormat="1" ht="14.25">
      <c r="A7" s="12" t="s">
        <v>9</v>
      </c>
      <c r="B7" s="13">
        <f>SUM(B5:B6)</f>
        <v>107373</v>
      </c>
      <c r="C7" s="13">
        <f>SUM(C5:C6)</f>
        <v>750</v>
      </c>
      <c r="D7" s="13">
        <f>SUM(D5:D6)</f>
        <v>442</v>
      </c>
      <c r="E7" s="15">
        <f t="shared" si="0"/>
        <v>107681</v>
      </c>
    </row>
    <row r="8" spans="1:5" ht="15">
      <c r="A8" s="8" t="s">
        <v>10</v>
      </c>
      <c r="B8" s="9">
        <v>51204</v>
      </c>
      <c r="C8" s="10"/>
      <c r="D8" s="10">
        <v>887</v>
      </c>
      <c r="E8" s="11">
        <f t="shared" si="0"/>
        <v>50317</v>
      </c>
    </row>
    <row r="9" spans="1:5" ht="15">
      <c r="A9" s="8" t="s">
        <v>11</v>
      </c>
      <c r="B9" s="9">
        <v>6500</v>
      </c>
      <c r="C9" s="10"/>
      <c r="D9" s="10"/>
      <c r="E9" s="11">
        <f t="shared" si="0"/>
        <v>6500</v>
      </c>
    </row>
    <row r="10" spans="1:5" ht="15">
      <c r="A10" s="8" t="s">
        <v>12</v>
      </c>
      <c r="B10" s="9">
        <v>200</v>
      </c>
      <c r="C10" s="10">
        <v>34</v>
      </c>
      <c r="D10" s="10"/>
      <c r="E10" s="11">
        <f t="shared" si="0"/>
        <v>234</v>
      </c>
    </row>
    <row r="11" spans="1:5" ht="15">
      <c r="A11" s="8" t="s">
        <v>13</v>
      </c>
      <c r="B11" s="9">
        <v>4000</v>
      </c>
      <c r="C11" s="10"/>
      <c r="D11" s="10"/>
      <c r="E11" s="11">
        <f t="shared" si="0"/>
        <v>4000</v>
      </c>
    </row>
    <row r="12" spans="1:5" ht="15">
      <c r="A12" s="8" t="s">
        <v>14</v>
      </c>
      <c r="B12" s="9">
        <v>1500</v>
      </c>
      <c r="C12" s="10"/>
      <c r="D12" s="10"/>
      <c r="E12" s="11">
        <f t="shared" si="0"/>
        <v>1500</v>
      </c>
    </row>
    <row r="13" spans="1:5" ht="15">
      <c r="A13" s="8" t="s">
        <v>15</v>
      </c>
      <c r="B13" s="9">
        <v>8000</v>
      </c>
      <c r="C13" s="10">
        <v>1213</v>
      </c>
      <c r="D13" s="10"/>
      <c r="E13" s="11">
        <f t="shared" si="0"/>
        <v>9213</v>
      </c>
    </row>
    <row r="14" spans="1:5" ht="15">
      <c r="A14" s="8" t="s">
        <v>16</v>
      </c>
      <c r="B14" s="9">
        <v>135</v>
      </c>
      <c r="C14" s="10"/>
      <c r="D14" s="10"/>
      <c r="E14" s="11">
        <f t="shared" si="0"/>
        <v>135</v>
      </c>
    </row>
    <row r="15" spans="1:5" s="16" customFormat="1" ht="14.25">
      <c r="A15" s="17" t="s">
        <v>17</v>
      </c>
      <c r="B15" s="18">
        <f>SUM(B8:B14)</f>
        <v>71539</v>
      </c>
      <c r="C15" s="18">
        <f>SUM(C8:C14)</f>
        <v>1247</v>
      </c>
      <c r="D15" s="18">
        <f>SUM(D8:D14)</f>
        <v>887</v>
      </c>
      <c r="E15" s="19">
        <f t="shared" si="0"/>
        <v>71899</v>
      </c>
    </row>
    <row r="16" spans="1:5" ht="15">
      <c r="A16" s="20" t="s">
        <v>18</v>
      </c>
      <c r="B16" s="21">
        <v>14894</v>
      </c>
      <c r="C16" s="22">
        <v>1200</v>
      </c>
      <c r="D16" s="22"/>
      <c r="E16" s="23">
        <f t="shared" si="0"/>
        <v>16094</v>
      </c>
    </row>
    <row r="17" spans="1:5" ht="15">
      <c r="A17" s="24" t="s">
        <v>19</v>
      </c>
      <c r="B17" s="25">
        <v>1928</v>
      </c>
      <c r="C17" s="10"/>
      <c r="D17" s="10"/>
      <c r="E17" s="11">
        <f t="shared" si="0"/>
        <v>1928</v>
      </c>
    </row>
    <row r="18" spans="1:5" ht="15">
      <c r="A18" s="26" t="s">
        <v>20</v>
      </c>
      <c r="B18" s="27">
        <v>120</v>
      </c>
      <c r="C18" s="28"/>
      <c r="D18" s="28"/>
      <c r="E18" s="29">
        <v>120</v>
      </c>
    </row>
    <row r="19" spans="1:5" s="16" customFormat="1" ht="14.25">
      <c r="A19" s="30" t="s">
        <v>21</v>
      </c>
      <c r="B19" s="31">
        <f>SUM(B16:B18)</f>
        <v>16942</v>
      </c>
      <c r="C19" s="31">
        <f>SUM(C16:C18)</f>
        <v>1200</v>
      </c>
      <c r="D19" s="31"/>
      <c r="E19" s="32">
        <f>B19+C19-D19</f>
        <v>18142</v>
      </c>
    </row>
    <row r="20" spans="1:5" s="16" customFormat="1" ht="14.25">
      <c r="A20" s="33" t="s">
        <v>22</v>
      </c>
      <c r="B20" s="13"/>
      <c r="C20" s="14"/>
      <c r="D20" s="14"/>
      <c r="E20" s="15"/>
    </row>
    <row r="21" spans="1:5" ht="15">
      <c r="A21" s="8" t="s">
        <v>23</v>
      </c>
      <c r="B21" s="34"/>
      <c r="C21" s="10"/>
      <c r="D21" s="10"/>
      <c r="E21" s="11"/>
    </row>
    <row r="22" spans="1:5" ht="15">
      <c r="A22" s="8" t="s">
        <v>24</v>
      </c>
      <c r="B22" s="34">
        <v>8920</v>
      </c>
      <c r="C22" s="10"/>
      <c r="D22" s="10"/>
      <c r="E22" s="11">
        <f>B22+C22-D22</f>
        <v>8920</v>
      </c>
    </row>
    <row r="23" spans="1:5" ht="15">
      <c r="A23" s="8" t="s">
        <v>25</v>
      </c>
      <c r="B23" s="34">
        <v>270</v>
      </c>
      <c r="C23" s="10"/>
      <c r="D23" s="10"/>
      <c r="E23" s="11">
        <f aca="true" t="shared" si="1" ref="E23:E43">B23+C23-D23</f>
        <v>270</v>
      </c>
    </row>
    <row r="24" spans="1:5" ht="15">
      <c r="A24" s="8" t="s">
        <v>26</v>
      </c>
      <c r="B24" s="34">
        <v>143</v>
      </c>
      <c r="C24" s="10"/>
      <c r="D24" s="10"/>
      <c r="E24" s="11">
        <f t="shared" si="1"/>
        <v>143</v>
      </c>
    </row>
    <row r="25" spans="1:5" ht="15">
      <c r="A25" s="8" t="s">
        <v>27</v>
      </c>
      <c r="B25" s="34">
        <v>7560</v>
      </c>
      <c r="C25" s="10"/>
      <c r="D25" s="10"/>
      <c r="E25" s="11">
        <f t="shared" si="1"/>
        <v>7560</v>
      </c>
    </row>
    <row r="26" spans="1:5" ht="15">
      <c r="A26" s="8" t="s">
        <v>28</v>
      </c>
      <c r="B26" s="34">
        <v>3276</v>
      </c>
      <c r="C26" s="10"/>
      <c r="D26" s="10"/>
      <c r="E26" s="11">
        <f t="shared" si="1"/>
        <v>3276</v>
      </c>
    </row>
    <row r="27" spans="1:5" ht="15">
      <c r="A27" s="8" t="s">
        <v>29</v>
      </c>
      <c r="B27" s="34">
        <v>3383</v>
      </c>
      <c r="C27" s="10"/>
      <c r="D27" s="10"/>
      <c r="E27" s="11">
        <f t="shared" si="1"/>
        <v>3383</v>
      </c>
    </row>
    <row r="28" spans="1:5" ht="15">
      <c r="A28" s="8" t="s">
        <v>30</v>
      </c>
      <c r="B28" s="34">
        <v>652</v>
      </c>
      <c r="C28" s="10"/>
      <c r="D28" s="10"/>
      <c r="E28" s="11">
        <f t="shared" si="1"/>
        <v>652</v>
      </c>
    </row>
    <row r="29" spans="1:5" ht="15">
      <c r="A29" s="8" t="s">
        <v>31</v>
      </c>
      <c r="B29" s="34">
        <v>400</v>
      </c>
      <c r="C29" s="10"/>
      <c r="D29" s="10"/>
      <c r="E29" s="11">
        <f t="shared" si="1"/>
        <v>400</v>
      </c>
    </row>
    <row r="30" spans="1:5" ht="15">
      <c r="A30" s="8" t="s">
        <v>32</v>
      </c>
      <c r="B30" s="34">
        <v>100</v>
      </c>
      <c r="C30" s="10"/>
      <c r="D30" s="10"/>
      <c r="E30" s="11">
        <f t="shared" si="1"/>
        <v>100</v>
      </c>
    </row>
    <row r="31" spans="1:5" ht="15">
      <c r="A31" s="8" t="s">
        <v>33</v>
      </c>
      <c r="B31" s="34">
        <v>243</v>
      </c>
      <c r="C31" s="10"/>
      <c r="D31" s="10"/>
      <c r="E31" s="11">
        <f t="shared" si="1"/>
        <v>243</v>
      </c>
    </row>
    <row r="32" spans="1:5" ht="15">
      <c r="A32" s="8" t="s">
        <v>34</v>
      </c>
      <c r="B32" s="34">
        <v>4114</v>
      </c>
      <c r="C32" s="10"/>
      <c r="D32" s="10"/>
      <c r="E32" s="11">
        <f t="shared" si="1"/>
        <v>4114</v>
      </c>
    </row>
    <row r="33" spans="1:5" ht="15">
      <c r="A33" s="8" t="s">
        <v>35</v>
      </c>
      <c r="B33" s="34"/>
      <c r="C33" s="10"/>
      <c r="D33" s="10"/>
      <c r="E33" s="11"/>
    </row>
    <row r="34" spans="1:5" ht="15">
      <c r="A34" s="8" t="s">
        <v>34</v>
      </c>
      <c r="B34" s="34">
        <v>766</v>
      </c>
      <c r="C34" s="10"/>
      <c r="D34" s="10"/>
      <c r="E34" s="11">
        <f t="shared" si="1"/>
        <v>766</v>
      </c>
    </row>
    <row r="35" spans="1:5" ht="15">
      <c r="A35" s="8" t="s">
        <v>36</v>
      </c>
      <c r="B35" s="34"/>
      <c r="C35" s="10"/>
      <c r="D35" s="10"/>
      <c r="E35" s="11"/>
    </row>
    <row r="36" spans="1:5" ht="15">
      <c r="A36" s="8" t="s">
        <v>179</v>
      </c>
      <c r="B36" s="34">
        <v>170</v>
      </c>
      <c r="C36" s="10"/>
      <c r="D36" s="10"/>
      <c r="E36" s="11">
        <f t="shared" si="1"/>
        <v>170</v>
      </c>
    </row>
    <row r="37" spans="1:5" ht="15">
      <c r="A37" s="8" t="s">
        <v>37</v>
      </c>
      <c r="B37" s="34">
        <v>1265</v>
      </c>
      <c r="C37" s="10"/>
      <c r="D37" s="10"/>
      <c r="E37" s="11">
        <f t="shared" si="1"/>
        <v>1265</v>
      </c>
    </row>
    <row r="38" spans="1:5" ht="15">
      <c r="A38" s="8" t="s">
        <v>38</v>
      </c>
      <c r="B38" s="34">
        <v>1653</v>
      </c>
      <c r="C38" s="10"/>
      <c r="D38" s="10"/>
      <c r="E38" s="11">
        <f t="shared" si="1"/>
        <v>1653</v>
      </c>
    </row>
    <row r="39" spans="1:5" ht="15">
      <c r="A39" s="8" t="s">
        <v>39</v>
      </c>
      <c r="B39" s="34">
        <v>24</v>
      </c>
      <c r="C39" s="10"/>
      <c r="D39" s="10"/>
      <c r="E39" s="11">
        <f t="shared" si="1"/>
        <v>24</v>
      </c>
    </row>
    <row r="40" spans="1:5" ht="15">
      <c r="A40" s="8" t="s">
        <v>297</v>
      </c>
      <c r="B40" s="34">
        <v>237</v>
      </c>
      <c r="C40" s="10"/>
      <c r="D40" s="10"/>
      <c r="E40" s="11">
        <f t="shared" si="1"/>
        <v>237</v>
      </c>
    </row>
    <row r="41" spans="1:5" ht="15">
      <c r="A41" s="8" t="s">
        <v>52</v>
      </c>
      <c r="B41" s="34">
        <v>39</v>
      </c>
      <c r="C41" s="10"/>
      <c r="D41" s="10"/>
      <c r="E41" s="11">
        <f t="shared" si="1"/>
        <v>39</v>
      </c>
    </row>
    <row r="42" spans="1:5" ht="15">
      <c r="A42" s="8" t="s">
        <v>298</v>
      </c>
      <c r="B42" s="34">
        <v>25</v>
      </c>
      <c r="C42" s="10"/>
      <c r="D42" s="10"/>
      <c r="E42" s="11">
        <f t="shared" si="1"/>
        <v>25</v>
      </c>
    </row>
    <row r="43" spans="1:5" ht="15">
      <c r="A43" s="8" t="s">
        <v>53</v>
      </c>
      <c r="B43" s="34">
        <v>60</v>
      </c>
      <c r="C43" s="10"/>
      <c r="D43" s="10"/>
      <c r="E43" s="11">
        <f t="shared" si="1"/>
        <v>60</v>
      </c>
    </row>
    <row r="44" spans="1:5" s="16" customFormat="1" ht="14.25">
      <c r="A44" s="12" t="s">
        <v>40</v>
      </c>
      <c r="B44" s="13">
        <f>SUM(B22:B43)</f>
        <v>33300</v>
      </c>
      <c r="C44" s="13"/>
      <c r="D44" s="13"/>
      <c r="E44" s="15">
        <f>SUM(E22:E43)</f>
        <v>33300</v>
      </c>
    </row>
    <row r="45" spans="1:5" s="16" customFormat="1" ht="14.25">
      <c r="A45" s="12" t="s">
        <v>41</v>
      </c>
      <c r="B45" s="35">
        <v>239</v>
      </c>
      <c r="C45" s="14"/>
      <c r="D45" s="14"/>
      <c r="E45" s="15">
        <f>B45+C45-D45</f>
        <v>239</v>
      </c>
    </row>
    <row r="46" spans="1:5" s="16" customFormat="1" ht="14.25">
      <c r="A46" s="12" t="s">
        <v>42</v>
      </c>
      <c r="B46" s="13">
        <v>17306</v>
      </c>
      <c r="C46" s="14"/>
      <c r="D46" s="14"/>
      <c r="E46" s="15">
        <f>B46+C46-D46</f>
        <v>17306</v>
      </c>
    </row>
    <row r="47" spans="1:5" s="16" customFormat="1" ht="15" thickBot="1">
      <c r="A47" s="12" t="s">
        <v>43</v>
      </c>
      <c r="B47" s="13">
        <v>4893</v>
      </c>
      <c r="C47" s="14"/>
      <c r="D47" s="14"/>
      <c r="E47" s="15">
        <f>B47+C47-D47</f>
        <v>4893</v>
      </c>
    </row>
    <row r="48" spans="1:5" s="16" customFormat="1" ht="15" thickBot="1">
      <c r="A48" s="36" t="s">
        <v>44</v>
      </c>
      <c r="B48" s="37">
        <f>B7+B15+B19+B20+B44+B45+B46+B47</f>
        <v>251592</v>
      </c>
      <c r="C48" s="37">
        <f>C7+C15+C19+C20+C44+C45+C46+C47</f>
        <v>3197</v>
      </c>
      <c r="D48" s="37">
        <f>D7+D15+D19+D20+D44+D45+D46+D47</f>
        <v>1329</v>
      </c>
      <c r="E48" s="38">
        <f>E7+E15+E19+E20+E44+E45+E46+E47</f>
        <v>253460</v>
      </c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&amp;C&amp;"Arial,Félkövér"&amp;12Palotás Községi Önkormányzat 
2007.évi költségvetésének módosítása VI.&amp;R&amp;12 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I84"/>
  <sheetViews>
    <sheetView workbookViewId="0" topLeftCell="A1">
      <selection activeCell="G67" sqref="G67"/>
    </sheetView>
  </sheetViews>
  <sheetFormatPr defaultColWidth="9.140625" defaultRowHeight="12.75"/>
  <cols>
    <col min="1" max="1" width="1.28515625" style="40" customWidth="1"/>
    <col min="2" max="4" width="9.140625" style="40" customWidth="1"/>
    <col min="5" max="5" width="13.7109375" style="40" customWidth="1"/>
    <col min="6" max="9" width="11.7109375" style="41" customWidth="1"/>
    <col min="10" max="16384" width="9.140625" style="40" customWidth="1"/>
  </cols>
  <sheetData>
    <row r="3" spans="2:8" ht="12.75">
      <c r="B3" s="39" t="s">
        <v>180</v>
      </c>
      <c r="H3" s="42"/>
    </row>
    <row r="4" spans="2:9" ht="13.5" thickBot="1">
      <c r="B4" s="39"/>
      <c r="I4" s="43" t="s">
        <v>1</v>
      </c>
    </row>
    <row r="5" spans="2:9" ht="13.5" thickBot="1">
      <c r="B5" s="368" t="s">
        <v>46</v>
      </c>
      <c r="C5" s="369"/>
      <c r="D5" s="369"/>
      <c r="E5" s="46"/>
      <c r="F5" s="227" t="s">
        <v>231</v>
      </c>
      <c r="G5" s="47" t="s">
        <v>4</v>
      </c>
      <c r="H5" s="47" t="s">
        <v>5</v>
      </c>
      <c r="I5" s="48" t="s">
        <v>6</v>
      </c>
    </row>
    <row r="6" spans="2:9" s="60" customFormat="1" ht="12.75">
      <c r="B6" s="49">
        <v>552312</v>
      </c>
      <c r="C6" s="50" t="s">
        <v>243</v>
      </c>
      <c r="D6" s="57"/>
      <c r="F6" s="64"/>
      <c r="G6" s="64"/>
      <c r="H6" s="64"/>
      <c r="I6" s="68"/>
    </row>
    <row r="7" spans="2:9" s="60" customFormat="1" ht="12.75">
      <c r="B7" s="71"/>
      <c r="C7" s="69" t="s">
        <v>300</v>
      </c>
      <c r="D7" s="57"/>
      <c r="F7" s="64">
        <v>1674</v>
      </c>
      <c r="G7" s="64"/>
      <c r="H7" s="64">
        <v>150</v>
      </c>
      <c r="I7" s="68">
        <f>F7+G7-H7</f>
        <v>1524</v>
      </c>
    </row>
    <row r="8" spans="2:9" s="60" customFormat="1" ht="13.5" thickBot="1">
      <c r="B8" s="71"/>
      <c r="C8" s="69" t="s">
        <v>229</v>
      </c>
      <c r="D8" s="57"/>
      <c r="F8" s="64">
        <v>535</v>
      </c>
      <c r="G8" s="64"/>
      <c r="H8" s="64">
        <v>43</v>
      </c>
      <c r="I8" s="68">
        <f>F8+G8-H8</f>
        <v>492</v>
      </c>
    </row>
    <row r="9" spans="2:9" s="60" customFormat="1" ht="13.5" thickBot="1">
      <c r="B9" s="44" t="s">
        <v>49</v>
      </c>
      <c r="C9" s="45"/>
      <c r="D9" s="45"/>
      <c r="E9" s="259"/>
      <c r="F9" s="53">
        <v>5031</v>
      </c>
      <c r="G9" s="53">
        <f>SUM(G7:G8)</f>
        <v>0</v>
      </c>
      <c r="H9" s="53">
        <f>SUM(H7:H8)</f>
        <v>193</v>
      </c>
      <c r="I9" s="54">
        <f>F9+G9-H9</f>
        <v>4838</v>
      </c>
    </row>
    <row r="10" spans="2:9" s="60" customFormat="1" ht="12.75">
      <c r="B10" s="205">
        <v>552323</v>
      </c>
      <c r="C10" s="266" t="s">
        <v>244</v>
      </c>
      <c r="D10" s="267"/>
      <c r="E10" s="260"/>
      <c r="F10" s="261"/>
      <c r="G10" s="261"/>
      <c r="H10" s="261"/>
      <c r="I10" s="262"/>
    </row>
    <row r="11" spans="2:9" s="60" customFormat="1" ht="12.75">
      <c r="B11" s="71"/>
      <c r="C11" s="57" t="s">
        <v>300</v>
      </c>
      <c r="D11" s="57"/>
      <c r="F11" s="64">
        <v>1444</v>
      </c>
      <c r="G11" s="64"/>
      <c r="H11" s="64">
        <v>49</v>
      </c>
      <c r="I11" s="68">
        <f>F11+G11-H11</f>
        <v>1395</v>
      </c>
    </row>
    <row r="12" spans="2:9" s="60" customFormat="1" ht="13.5" thickBot="1">
      <c r="B12" s="71"/>
      <c r="C12" s="57" t="s">
        <v>229</v>
      </c>
      <c r="D12" s="57"/>
      <c r="F12" s="64">
        <v>444</v>
      </c>
      <c r="G12" s="64"/>
      <c r="H12" s="64">
        <v>9</v>
      </c>
      <c r="I12" s="68">
        <f>F12+G12-H12</f>
        <v>435</v>
      </c>
    </row>
    <row r="13" spans="2:9" s="39" customFormat="1" ht="13.5" thickBot="1">
      <c r="B13" s="70" t="s">
        <v>49</v>
      </c>
      <c r="C13" s="45"/>
      <c r="D13" s="45"/>
      <c r="E13" s="259"/>
      <c r="F13" s="53">
        <v>6566</v>
      </c>
      <c r="G13" s="53">
        <f>SUM(G11:G12)</f>
        <v>0</v>
      </c>
      <c r="H13" s="53">
        <f>SUM(H11:H12)</f>
        <v>58</v>
      </c>
      <c r="I13" s="54">
        <f>F13+G13-H13</f>
        <v>6508</v>
      </c>
    </row>
    <row r="14" spans="2:9" s="39" customFormat="1" ht="12.75">
      <c r="B14" s="49">
        <v>552411</v>
      </c>
      <c r="C14" s="253" t="s">
        <v>328</v>
      </c>
      <c r="D14" s="57"/>
      <c r="E14" s="60"/>
      <c r="F14" s="64"/>
      <c r="G14" s="64"/>
      <c r="H14" s="64"/>
      <c r="I14" s="68"/>
    </row>
    <row r="15" spans="2:9" s="39" customFormat="1" ht="12.75">
      <c r="B15" s="71"/>
      <c r="C15" s="57" t="s">
        <v>331</v>
      </c>
      <c r="D15" s="57"/>
      <c r="E15" s="60"/>
      <c r="F15" s="64">
        <v>2059</v>
      </c>
      <c r="G15" s="64">
        <v>680</v>
      </c>
      <c r="H15" s="64"/>
      <c r="I15" s="68">
        <f>F15+G15-H15</f>
        <v>2739</v>
      </c>
    </row>
    <row r="16" spans="2:9" s="39" customFormat="1" ht="13.5" thickBot="1">
      <c r="B16" s="71"/>
      <c r="C16" s="57" t="s">
        <v>330</v>
      </c>
      <c r="D16" s="57"/>
      <c r="E16" s="60"/>
      <c r="F16" s="64">
        <v>577</v>
      </c>
      <c r="G16" s="64">
        <v>136</v>
      </c>
      <c r="H16" s="64"/>
      <c r="I16" s="68">
        <f>F16+G16-H16</f>
        <v>713</v>
      </c>
    </row>
    <row r="17" spans="2:9" s="39" customFormat="1" ht="13.5" thickBot="1">
      <c r="B17" s="70" t="s">
        <v>49</v>
      </c>
      <c r="C17" s="45"/>
      <c r="D17" s="45"/>
      <c r="E17" s="259"/>
      <c r="F17" s="53">
        <v>5259</v>
      </c>
      <c r="G17" s="53">
        <f>SUM(G15:G16)</f>
        <v>816</v>
      </c>
      <c r="H17" s="53"/>
      <c r="I17" s="54">
        <f>F17+G17-H17</f>
        <v>6075</v>
      </c>
    </row>
    <row r="18" spans="2:9" s="60" customFormat="1" ht="12.75">
      <c r="B18" s="49">
        <v>552411</v>
      </c>
      <c r="C18" s="253" t="s">
        <v>312</v>
      </c>
      <c r="D18" s="57"/>
      <c r="F18" s="64"/>
      <c r="G18" s="64"/>
      <c r="H18" s="64"/>
      <c r="I18" s="68"/>
    </row>
    <row r="19" spans="2:9" s="60" customFormat="1" ht="12.75">
      <c r="B19" s="71"/>
      <c r="C19" s="57" t="s">
        <v>300</v>
      </c>
      <c r="D19" s="57"/>
      <c r="F19" s="64">
        <v>185</v>
      </c>
      <c r="G19" s="64">
        <v>60</v>
      </c>
      <c r="H19" s="64"/>
      <c r="I19" s="68">
        <f>F19+G19-H19</f>
        <v>245</v>
      </c>
    </row>
    <row r="20" spans="2:9" s="60" customFormat="1" ht="13.5" thickBot="1">
      <c r="B20" s="71"/>
      <c r="C20" s="57" t="s">
        <v>229</v>
      </c>
      <c r="D20" s="57"/>
      <c r="F20" s="64">
        <v>57</v>
      </c>
      <c r="G20" s="64">
        <v>25</v>
      </c>
      <c r="H20" s="64"/>
      <c r="I20" s="68">
        <f>F20+G20-H20</f>
        <v>82</v>
      </c>
    </row>
    <row r="21" spans="2:9" s="39" customFormat="1" ht="13.5" thickBot="1">
      <c r="B21" s="70" t="s">
        <v>49</v>
      </c>
      <c r="C21" s="45"/>
      <c r="D21" s="45"/>
      <c r="E21" s="259"/>
      <c r="F21" s="53">
        <v>722</v>
      </c>
      <c r="G21" s="53">
        <f>SUM(G19:G20)</f>
        <v>85</v>
      </c>
      <c r="H21" s="53"/>
      <c r="I21" s="54">
        <f>F21+G21-H21</f>
        <v>807</v>
      </c>
    </row>
    <row r="22" spans="2:9" ht="12.75">
      <c r="B22" s="49">
        <v>751153</v>
      </c>
      <c r="C22" s="50" t="s">
        <v>48</v>
      </c>
      <c r="D22" s="51"/>
      <c r="E22" s="51"/>
      <c r="F22" s="58" t="s">
        <v>204</v>
      </c>
      <c r="I22" s="52"/>
    </row>
    <row r="23" spans="2:9" s="207" customFormat="1" ht="12.75">
      <c r="B23" s="206"/>
      <c r="C23" s="69" t="s">
        <v>236</v>
      </c>
      <c r="D23" s="69"/>
      <c r="E23" s="69"/>
      <c r="F23" s="58">
        <v>8850</v>
      </c>
      <c r="G23" s="58">
        <v>31</v>
      </c>
      <c r="H23" s="58"/>
      <c r="I23" s="59">
        <f>F23+G23-H23</f>
        <v>8881</v>
      </c>
    </row>
    <row r="24" spans="2:9" s="207" customFormat="1" ht="12.75">
      <c r="B24" s="206"/>
      <c r="C24" s="69" t="s">
        <v>229</v>
      </c>
      <c r="D24" s="69"/>
      <c r="E24" s="69"/>
      <c r="F24" s="58">
        <v>2002</v>
      </c>
      <c r="G24" s="58">
        <v>10</v>
      </c>
      <c r="H24" s="58"/>
      <c r="I24" s="59">
        <f>F24+G24-H24</f>
        <v>2012</v>
      </c>
    </row>
    <row r="25" spans="2:9" s="207" customFormat="1" ht="13.5" thickBot="1">
      <c r="B25" s="206"/>
      <c r="C25" s="69" t="s">
        <v>313</v>
      </c>
      <c r="D25" s="69"/>
      <c r="E25" s="69"/>
      <c r="F25" s="58">
        <v>5507</v>
      </c>
      <c r="G25" s="58"/>
      <c r="H25" s="58">
        <v>1256</v>
      </c>
      <c r="I25" s="59">
        <f>F25+G25-H25</f>
        <v>4251</v>
      </c>
    </row>
    <row r="26" spans="2:9" s="39" customFormat="1" ht="13.5" thickBot="1">
      <c r="B26" s="70" t="s">
        <v>49</v>
      </c>
      <c r="C26" s="45"/>
      <c r="D26" s="45"/>
      <c r="E26" s="45"/>
      <c r="F26" s="53">
        <v>32599</v>
      </c>
      <c r="G26" s="53">
        <f>SUM(G23:G25)</f>
        <v>41</v>
      </c>
      <c r="H26" s="53">
        <f>SUM(H23:H25)</f>
        <v>1256</v>
      </c>
      <c r="I26" s="54">
        <f>F26+G26-H26</f>
        <v>31384</v>
      </c>
    </row>
    <row r="27" spans="2:9" s="39" customFormat="1" ht="12.75">
      <c r="B27" s="49">
        <v>751791</v>
      </c>
      <c r="C27" s="50" t="s">
        <v>299</v>
      </c>
      <c r="D27" s="50"/>
      <c r="E27" s="50"/>
      <c r="F27" s="42"/>
      <c r="G27" s="42"/>
      <c r="H27" s="42"/>
      <c r="I27" s="55"/>
    </row>
    <row r="28" spans="2:9" s="60" customFormat="1" ht="12.75">
      <c r="B28" s="67"/>
      <c r="C28" s="57" t="s">
        <v>300</v>
      </c>
      <c r="D28" s="57"/>
      <c r="E28" s="57"/>
      <c r="F28" s="64">
        <v>1703</v>
      </c>
      <c r="G28" s="64"/>
      <c r="H28" s="64">
        <v>77</v>
      </c>
      <c r="I28" s="68">
        <f>F28+G28-H28</f>
        <v>1626</v>
      </c>
    </row>
    <row r="29" spans="2:9" s="60" customFormat="1" ht="12.75">
      <c r="B29" s="67"/>
      <c r="C29" s="57" t="s">
        <v>229</v>
      </c>
      <c r="D29" s="57"/>
      <c r="E29" s="57"/>
      <c r="F29" s="64">
        <v>595</v>
      </c>
      <c r="G29" s="64"/>
      <c r="H29" s="64">
        <v>26</v>
      </c>
      <c r="I29" s="68">
        <f>F29+G29-H29</f>
        <v>569</v>
      </c>
    </row>
    <row r="30" spans="2:9" s="60" customFormat="1" ht="13.5" thickBot="1">
      <c r="B30" s="67"/>
      <c r="C30" s="57" t="s">
        <v>230</v>
      </c>
      <c r="D30" s="57"/>
      <c r="E30" s="57"/>
      <c r="F30" s="64">
        <v>26</v>
      </c>
      <c r="G30" s="64">
        <v>88</v>
      </c>
      <c r="H30" s="64"/>
      <c r="I30" s="68">
        <f>F30+G30-H30</f>
        <v>114</v>
      </c>
    </row>
    <row r="31" spans="2:9" s="39" customFormat="1" ht="13.5" thickBot="1">
      <c r="B31" s="70" t="s">
        <v>49</v>
      </c>
      <c r="C31" s="45"/>
      <c r="D31" s="45"/>
      <c r="E31" s="45"/>
      <c r="F31" s="53">
        <v>2324</v>
      </c>
      <c r="G31" s="53">
        <f>SUM(G28:G30)</f>
        <v>88</v>
      </c>
      <c r="H31" s="53">
        <f>SUM(H28:H30)</f>
        <v>103</v>
      </c>
      <c r="I31" s="54">
        <f>F31+G31-H31</f>
        <v>2309</v>
      </c>
    </row>
    <row r="32" spans="2:9" s="207" customFormat="1" ht="12.75">
      <c r="B32" s="205">
        <v>751922</v>
      </c>
      <c r="C32" s="359" t="s">
        <v>232</v>
      </c>
      <c r="D32" s="244"/>
      <c r="E32" s="244"/>
      <c r="F32" s="245"/>
      <c r="G32" s="245"/>
      <c r="H32" s="245"/>
      <c r="I32" s="246"/>
    </row>
    <row r="33" spans="2:9" ht="12.75">
      <c r="B33" s="247"/>
      <c r="C33" s="207" t="s">
        <v>233</v>
      </c>
      <c r="F33" s="41">
        <v>28450</v>
      </c>
      <c r="G33" s="41">
        <v>153</v>
      </c>
      <c r="I33" s="52">
        <f>F33+G33-H33</f>
        <v>28603</v>
      </c>
    </row>
    <row r="34" spans="2:9" s="210" customFormat="1" ht="13.5" thickBot="1">
      <c r="B34" s="248"/>
      <c r="C34" s="249" t="s">
        <v>234</v>
      </c>
      <c r="D34" s="250"/>
      <c r="E34" s="250"/>
      <c r="F34" s="251"/>
      <c r="G34" s="251"/>
      <c r="H34" s="251"/>
      <c r="I34" s="252"/>
    </row>
    <row r="35" spans="2:9" s="210" customFormat="1" ht="13.5" thickBot="1">
      <c r="B35" s="211" t="s">
        <v>49</v>
      </c>
      <c r="C35" s="212"/>
      <c r="D35" s="212"/>
      <c r="E35" s="212"/>
      <c r="F35" s="213">
        <v>28450</v>
      </c>
      <c r="G35" s="213">
        <f>SUM(G33:G34)</f>
        <v>153</v>
      </c>
      <c r="H35" s="213"/>
      <c r="I35" s="61">
        <f>F35+G35-H35</f>
        <v>28603</v>
      </c>
    </row>
    <row r="36" spans="2:9" s="210" customFormat="1" ht="12.75">
      <c r="B36" s="274">
        <v>801115</v>
      </c>
      <c r="C36" s="270" t="s">
        <v>245</v>
      </c>
      <c r="D36" s="270"/>
      <c r="E36" s="270"/>
      <c r="F36" s="271"/>
      <c r="G36" s="271"/>
      <c r="H36" s="271"/>
      <c r="I36" s="272"/>
    </row>
    <row r="37" spans="2:9" s="60" customFormat="1" ht="12.75">
      <c r="B37" s="71"/>
      <c r="C37" s="57" t="s">
        <v>236</v>
      </c>
      <c r="D37" s="57"/>
      <c r="E37" s="57"/>
      <c r="F37" s="64">
        <v>29186</v>
      </c>
      <c r="G37" s="64">
        <v>552</v>
      </c>
      <c r="H37" s="64"/>
      <c r="I37" s="68">
        <f>F37+G37-H37</f>
        <v>29738</v>
      </c>
    </row>
    <row r="38" spans="2:9" s="60" customFormat="1" ht="12.75">
      <c r="B38" s="71"/>
      <c r="C38" s="57" t="s">
        <v>229</v>
      </c>
      <c r="D38" s="57"/>
      <c r="E38" s="57"/>
      <c r="F38" s="64">
        <v>8978</v>
      </c>
      <c r="G38" s="64">
        <v>177</v>
      </c>
      <c r="H38" s="64"/>
      <c r="I38" s="68">
        <f>F38+G38-H38</f>
        <v>9155</v>
      </c>
    </row>
    <row r="39" spans="2:9" s="60" customFormat="1" ht="13.5" thickBot="1">
      <c r="B39" s="71"/>
      <c r="C39" s="57" t="s">
        <v>230</v>
      </c>
      <c r="D39" s="57"/>
      <c r="E39" s="57"/>
      <c r="F39" s="64"/>
      <c r="G39" s="64"/>
      <c r="H39" s="64">
        <v>150</v>
      </c>
      <c r="I39" s="68"/>
    </row>
    <row r="40" spans="2:9" s="210" customFormat="1" ht="13.5" thickBot="1">
      <c r="B40" s="211" t="s">
        <v>49</v>
      </c>
      <c r="C40" s="212"/>
      <c r="D40" s="212"/>
      <c r="E40" s="212"/>
      <c r="F40" s="213">
        <v>41725</v>
      </c>
      <c r="G40" s="213">
        <f>SUM(G37:G38)</f>
        <v>729</v>
      </c>
      <c r="H40" s="213">
        <v>150</v>
      </c>
      <c r="I40" s="61">
        <f>F40+G40-H40</f>
        <v>42304</v>
      </c>
    </row>
    <row r="41" spans="2:9" s="210" customFormat="1" ht="12.75">
      <c r="B41" s="274">
        <v>801214</v>
      </c>
      <c r="C41" s="270" t="s">
        <v>57</v>
      </c>
      <c r="D41" s="270"/>
      <c r="E41" s="270"/>
      <c r="F41" s="271"/>
      <c r="G41" s="271"/>
      <c r="H41" s="271"/>
      <c r="I41" s="272"/>
    </row>
    <row r="42" spans="2:9" s="210" customFormat="1" ht="12.75">
      <c r="B42" s="273"/>
      <c r="C42" s="57" t="s">
        <v>314</v>
      </c>
      <c r="D42" s="208"/>
      <c r="E42" s="208"/>
      <c r="F42" s="64">
        <v>41162</v>
      </c>
      <c r="G42" s="64">
        <v>172</v>
      </c>
      <c r="H42" s="209"/>
      <c r="I42" s="68">
        <f>F42+G42-H42</f>
        <v>41334</v>
      </c>
    </row>
    <row r="43" spans="2:9" s="210" customFormat="1" ht="12.75">
      <c r="B43" s="273"/>
      <c r="C43" s="57" t="s">
        <v>229</v>
      </c>
      <c r="D43" s="208"/>
      <c r="E43" s="208"/>
      <c r="F43" s="64">
        <v>13101</v>
      </c>
      <c r="G43" s="64">
        <v>55</v>
      </c>
      <c r="H43" s="209"/>
      <c r="I43" s="68">
        <f>F43+G43-H43</f>
        <v>13156</v>
      </c>
    </row>
    <row r="44" spans="2:9" s="60" customFormat="1" ht="13.5" thickBot="1">
      <c r="B44" s="275"/>
      <c r="C44" s="249" t="s">
        <v>246</v>
      </c>
      <c r="D44" s="249"/>
      <c r="E44" s="249"/>
      <c r="F44" s="268">
        <v>1145</v>
      </c>
      <c r="G44" s="268"/>
      <c r="H44" s="268">
        <v>33</v>
      </c>
      <c r="I44" s="68">
        <f>F44+G44-H44</f>
        <v>1112</v>
      </c>
    </row>
    <row r="45" spans="2:9" s="210" customFormat="1" ht="13.5" thickBot="1">
      <c r="B45" s="269" t="s">
        <v>49</v>
      </c>
      <c r="C45" s="270"/>
      <c r="D45" s="270"/>
      <c r="E45" s="270"/>
      <c r="F45" s="271">
        <v>63753</v>
      </c>
      <c r="G45" s="271">
        <f>SUM(G42:G44)</f>
        <v>227</v>
      </c>
      <c r="H45" s="271">
        <v>33</v>
      </c>
      <c r="I45" s="272">
        <f>F45+G45-H45</f>
        <v>63947</v>
      </c>
    </row>
    <row r="46" spans="2:9" s="210" customFormat="1" ht="12.75">
      <c r="B46" s="274">
        <v>805113</v>
      </c>
      <c r="C46" s="270" t="s">
        <v>247</v>
      </c>
      <c r="D46" s="270"/>
      <c r="E46" s="270"/>
      <c r="F46" s="271"/>
      <c r="G46" s="271"/>
      <c r="H46" s="271"/>
      <c r="I46" s="272"/>
    </row>
    <row r="47" spans="2:9" s="60" customFormat="1" ht="12.75">
      <c r="B47" s="71"/>
      <c r="C47" s="57" t="s">
        <v>314</v>
      </c>
      <c r="D47" s="57"/>
      <c r="E47" s="57"/>
      <c r="F47" s="64">
        <v>2554</v>
      </c>
      <c r="G47" s="64">
        <v>10</v>
      </c>
      <c r="H47" s="64"/>
      <c r="I47" s="68">
        <f>F47+G47-H47</f>
        <v>2564</v>
      </c>
    </row>
    <row r="48" spans="2:9" s="60" customFormat="1" ht="13.5" thickBot="1">
      <c r="B48" s="275"/>
      <c r="C48" s="249" t="s">
        <v>229</v>
      </c>
      <c r="D48" s="249"/>
      <c r="E48" s="249"/>
      <c r="F48" s="268">
        <v>807</v>
      </c>
      <c r="G48" s="268">
        <v>3</v>
      </c>
      <c r="H48" s="268"/>
      <c r="I48" s="68">
        <f>F48+G48-H48</f>
        <v>810</v>
      </c>
    </row>
    <row r="49" spans="2:9" s="210" customFormat="1" ht="13.5" thickBot="1">
      <c r="B49" s="269" t="s">
        <v>49</v>
      </c>
      <c r="C49" s="270"/>
      <c r="D49" s="270"/>
      <c r="E49" s="270"/>
      <c r="F49" s="271">
        <v>3434</v>
      </c>
      <c r="G49" s="271">
        <f>SUM(G47:G48)</f>
        <v>13</v>
      </c>
      <c r="H49" s="271"/>
      <c r="I49" s="272">
        <f>F49+G49-H49</f>
        <v>3447</v>
      </c>
    </row>
    <row r="50" spans="2:9" s="39" customFormat="1" ht="12.75">
      <c r="B50" s="205">
        <v>851297</v>
      </c>
      <c r="C50" s="254" t="s">
        <v>235</v>
      </c>
      <c r="D50" s="254"/>
      <c r="E50" s="254"/>
      <c r="F50" s="255"/>
      <c r="G50" s="255"/>
      <c r="H50" s="255"/>
      <c r="I50" s="256"/>
    </row>
    <row r="51" spans="2:9" s="39" customFormat="1" ht="12.75">
      <c r="B51" s="56"/>
      <c r="C51" s="69" t="s">
        <v>236</v>
      </c>
      <c r="D51" s="60"/>
      <c r="E51" s="60"/>
      <c r="F51" s="64">
        <v>2768</v>
      </c>
      <c r="G51" s="64">
        <v>16</v>
      </c>
      <c r="H51" s="64"/>
      <c r="I51" s="68">
        <f>F51+G51-H51</f>
        <v>2784</v>
      </c>
    </row>
    <row r="52" spans="2:9" s="39" customFormat="1" ht="13.5" thickBot="1">
      <c r="B52" s="257"/>
      <c r="C52" s="207" t="s">
        <v>229</v>
      </c>
      <c r="F52" s="64">
        <v>875</v>
      </c>
      <c r="G52" s="64">
        <v>5</v>
      </c>
      <c r="H52" s="64"/>
      <c r="I52" s="68">
        <f>F52+G52-H52</f>
        <v>880</v>
      </c>
    </row>
    <row r="53" spans="2:9" s="39" customFormat="1" ht="13.5" thickBot="1">
      <c r="B53" s="258" t="s">
        <v>49</v>
      </c>
      <c r="C53" s="46"/>
      <c r="D53" s="259"/>
      <c r="E53" s="259"/>
      <c r="F53" s="53">
        <v>4657</v>
      </c>
      <c r="G53" s="53">
        <f>SUM(G51:G52)</f>
        <v>21</v>
      </c>
      <c r="H53" s="53"/>
      <c r="I53" s="54">
        <f>F53+G53-H53</f>
        <v>4678</v>
      </c>
    </row>
    <row r="54" spans="2:9" s="39" customFormat="1" ht="12.75">
      <c r="B54" s="254"/>
      <c r="C54" s="263"/>
      <c r="D54" s="254"/>
      <c r="E54" s="254"/>
      <c r="F54" s="255"/>
      <c r="G54" s="255"/>
      <c r="H54" s="255"/>
      <c r="I54" s="255"/>
    </row>
    <row r="55" spans="3:9" s="39" customFormat="1" ht="12.75">
      <c r="C55" s="40"/>
      <c r="F55" s="42"/>
      <c r="G55" s="42"/>
      <c r="H55" s="42"/>
      <c r="I55" s="42"/>
    </row>
    <row r="56" spans="3:9" s="39" customFormat="1" ht="12.75">
      <c r="C56" s="40"/>
      <c r="F56" s="42"/>
      <c r="G56" s="42"/>
      <c r="H56" s="42"/>
      <c r="I56" s="42"/>
    </row>
    <row r="57" spans="2:9" s="39" customFormat="1" ht="13.5" thickBot="1">
      <c r="B57" s="364"/>
      <c r="C57" s="365"/>
      <c r="D57" s="364"/>
      <c r="E57" s="364"/>
      <c r="F57" s="62"/>
      <c r="G57" s="62"/>
      <c r="H57" s="62"/>
      <c r="I57" s="62"/>
    </row>
    <row r="58" spans="2:9" s="39" customFormat="1" ht="13.5" thickBot="1">
      <c r="B58" s="368" t="s">
        <v>46</v>
      </c>
      <c r="C58" s="369"/>
      <c r="D58" s="369"/>
      <c r="E58" s="46"/>
      <c r="F58" s="227" t="s">
        <v>231</v>
      </c>
      <c r="G58" s="47" t="s">
        <v>4</v>
      </c>
      <c r="H58" s="47" t="s">
        <v>5</v>
      </c>
      <c r="I58" s="48" t="s">
        <v>6</v>
      </c>
    </row>
    <row r="59" spans="2:9" s="39" customFormat="1" ht="12.75">
      <c r="B59" s="205">
        <v>853233</v>
      </c>
      <c r="C59" s="254" t="s">
        <v>237</v>
      </c>
      <c r="D59" s="260"/>
      <c r="E59" s="260"/>
      <c r="F59" s="261"/>
      <c r="G59" s="261"/>
      <c r="H59" s="261"/>
      <c r="I59" s="262"/>
    </row>
    <row r="60" spans="2:9" s="39" customFormat="1" ht="12.75">
      <c r="B60" s="257"/>
      <c r="C60" s="207" t="s">
        <v>236</v>
      </c>
      <c r="F60" s="64">
        <v>1382</v>
      </c>
      <c r="G60" s="64">
        <v>7</v>
      </c>
      <c r="H60" s="64"/>
      <c r="I60" s="68">
        <f>F60+G60-H60</f>
        <v>1389</v>
      </c>
    </row>
    <row r="61" spans="2:9" s="39" customFormat="1" ht="13.5" thickBot="1">
      <c r="B61" s="257"/>
      <c r="C61" s="207" t="s">
        <v>229</v>
      </c>
      <c r="F61" s="64">
        <v>427</v>
      </c>
      <c r="G61" s="64">
        <v>3</v>
      </c>
      <c r="H61" s="64"/>
      <c r="I61" s="68">
        <f>F61+G61-H61</f>
        <v>430</v>
      </c>
    </row>
    <row r="62" spans="2:9" s="39" customFormat="1" ht="13.5" thickBot="1">
      <c r="B62" s="258" t="s">
        <v>49</v>
      </c>
      <c r="C62" s="46"/>
      <c r="D62" s="259"/>
      <c r="E62" s="259"/>
      <c r="F62" s="53">
        <v>2603</v>
      </c>
      <c r="G62" s="53">
        <f>SUM(G60:G61)</f>
        <v>10</v>
      </c>
      <c r="H62" s="53"/>
      <c r="I62" s="54">
        <f>F62+G62-H62</f>
        <v>2613</v>
      </c>
    </row>
    <row r="63" spans="2:9" s="39" customFormat="1" ht="12.75">
      <c r="B63" s="205">
        <v>853244</v>
      </c>
      <c r="C63" s="254" t="s">
        <v>238</v>
      </c>
      <c r="D63" s="260"/>
      <c r="E63" s="260"/>
      <c r="F63" s="261"/>
      <c r="G63" s="261"/>
      <c r="H63" s="261"/>
      <c r="I63" s="262"/>
    </row>
    <row r="64" spans="2:9" s="39" customFormat="1" ht="12.75">
      <c r="B64" s="257"/>
      <c r="C64" s="207" t="s">
        <v>236</v>
      </c>
      <c r="F64" s="64">
        <v>887</v>
      </c>
      <c r="G64" s="64">
        <v>5</v>
      </c>
      <c r="H64" s="42"/>
      <c r="I64" s="68">
        <f>F64+G64-H64</f>
        <v>892</v>
      </c>
    </row>
    <row r="65" spans="2:9" s="39" customFormat="1" ht="13.5" thickBot="1">
      <c r="B65" s="257"/>
      <c r="C65" s="207" t="s">
        <v>229</v>
      </c>
      <c r="F65" s="64">
        <v>265</v>
      </c>
      <c r="G65" s="64">
        <v>2</v>
      </c>
      <c r="H65" s="42"/>
      <c r="I65" s="68">
        <f>F65+G65-H65</f>
        <v>267</v>
      </c>
    </row>
    <row r="66" spans="2:9" s="39" customFormat="1" ht="13.5" thickBot="1">
      <c r="B66" s="258" t="s">
        <v>49</v>
      </c>
      <c r="C66" s="46"/>
      <c r="D66" s="259"/>
      <c r="E66" s="259"/>
      <c r="F66" s="53">
        <v>1152</v>
      </c>
      <c r="G66" s="53">
        <f>SUM(G64:G65)</f>
        <v>7</v>
      </c>
      <c r="H66" s="53"/>
      <c r="I66" s="54">
        <f>F66+G66-H66</f>
        <v>1159</v>
      </c>
    </row>
    <row r="67" spans="2:9" s="60" customFormat="1" ht="12.75">
      <c r="B67" s="205">
        <v>853255</v>
      </c>
      <c r="C67" s="254" t="s">
        <v>239</v>
      </c>
      <c r="D67" s="260"/>
      <c r="E67" s="260"/>
      <c r="F67" s="261"/>
      <c r="G67" s="261"/>
      <c r="H67" s="261"/>
      <c r="I67" s="262"/>
    </row>
    <row r="68" spans="2:9" s="39" customFormat="1" ht="12.75">
      <c r="B68" s="257"/>
      <c r="C68" s="207" t="s">
        <v>315</v>
      </c>
      <c r="F68" s="64">
        <v>761</v>
      </c>
      <c r="G68" s="64">
        <v>74</v>
      </c>
      <c r="H68" s="64"/>
      <c r="I68" s="68">
        <f>F68+G68-H68</f>
        <v>835</v>
      </c>
    </row>
    <row r="69" spans="2:9" s="39" customFormat="1" ht="13.5" thickBot="1">
      <c r="B69" s="257"/>
      <c r="C69" s="207" t="s">
        <v>229</v>
      </c>
      <c r="F69" s="64">
        <v>218</v>
      </c>
      <c r="G69" s="64">
        <v>38</v>
      </c>
      <c r="H69" s="64"/>
      <c r="I69" s="68">
        <f>F69+G69-H69</f>
        <v>256</v>
      </c>
    </row>
    <row r="70" spans="2:9" s="39" customFormat="1" ht="13.5" thickBot="1">
      <c r="B70" s="258" t="s">
        <v>49</v>
      </c>
      <c r="C70" s="46"/>
      <c r="D70" s="259"/>
      <c r="E70" s="259"/>
      <c r="F70" s="53">
        <v>2133</v>
      </c>
      <c r="G70" s="53">
        <f>SUM(G68:G69)</f>
        <v>112</v>
      </c>
      <c r="H70" s="53">
        <f>SUM(H68:H69)</f>
        <v>0</v>
      </c>
      <c r="I70" s="54">
        <f>F70+G70-H70</f>
        <v>2245</v>
      </c>
    </row>
    <row r="71" spans="2:9" ht="12.75">
      <c r="B71" s="205">
        <v>853266</v>
      </c>
      <c r="C71" s="254" t="s">
        <v>240</v>
      </c>
      <c r="D71" s="263"/>
      <c r="E71" s="263"/>
      <c r="F71" s="264"/>
      <c r="G71" s="264"/>
      <c r="H71" s="264"/>
      <c r="I71" s="265"/>
    </row>
    <row r="72" spans="2:9" ht="12.75">
      <c r="B72" s="247"/>
      <c r="C72" s="207" t="s">
        <v>316</v>
      </c>
      <c r="F72" s="41">
        <v>4051</v>
      </c>
      <c r="G72" s="41">
        <v>130</v>
      </c>
      <c r="I72" s="52">
        <f>F72+G72-H72</f>
        <v>4181</v>
      </c>
    </row>
    <row r="73" spans="2:9" ht="13.5" thickBot="1">
      <c r="B73" s="247"/>
      <c r="C73" s="207" t="s">
        <v>229</v>
      </c>
      <c r="F73" s="41">
        <v>1277</v>
      </c>
      <c r="G73" s="41">
        <v>5</v>
      </c>
      <c r="I73" s="52">
        <f>F73+G73-H73</f>
        <v>1282</v>
      </c>
    </row>
    <row r="74" spans="2:9" ht="13.5" thickBot="1">
      <c r="B74" s="258" t="s">
        <v>49</v>
      </c>
      <c r="C74" s="259"/>
      <c r="D74" s="259"/>
      <c r="E74" s="259"/>
      <c r="F74" s="53">
        <v>7883</v>
      </c>
      <c r="G74" s="53">
        <f>SUM(G72:G73)</f>
        <v>135</v>
      </c>
      <c r="H74" s="53"/>
      <c r="I74" s="54">
        <f>F74+G74-H74</f>
        <v>8018</v>
      </c>
    </row>
    <row r="75" spans="2:9" ht="12.75">
      <c r="B75" s="49">
        <v>853333</v>
      </c>
      <c r="C75" s="39" t="s">
        <v>241</v>
      </c>
      <c r="I75" s="52"/>
    </row>
    <row r="76" spans="2:9" ht="13.5" thickBot="1">
      <c r="B76" s="247"/>
      <c r="C76" s="207" t="s">
        <v>51</v>
      </c>
      <c r="F76" s="41">
        <v>984</v>
      </c>
      <c r="H76" s="41">
        <v>49</v>
      </c>
      <c r="I76" s="52">
        <f>F76+G76-H76</f>
        <v>935</v>
      </c>
    </row>
    <row r="77" spans="2:9" s="39" customFormat="1" ht="13.5" thickBot="1">
      <c r="B77" s="258" t="s">
        <v>49</v>
      </c>
      <c r="C77" s="259"/>
      <c r="D77" s="259"/>
      <c r="E77" s="259"/>
      <c r="F77" s="53">
        <v>984</v>
      </c>
      <c r="G77" s="53"/>
      <c r="H77" s="53">
        <v>49</v>
      </c>
      <c r="I77" s="54">
        <f>F77+G77-H77</f>
        <v>935</v>
      </c>
    </row>
    <row r="78" spans="2:9" ht="12.75">
      <c r="B78" s="205">
        <v>921815</v>
      </c>
      <c r="C78" s="254" t="s">
        <v>242</v>
      </c>
      <c r="D78" s="263"/>
      <c r="E78" s="263"/>
      <c r="F78" s="264"/>
      <c r="G78" s="264"/>
      <c r="H78" s="264"/>
      <c r="I78" s="265"/>
    </row>
    <row r="79" spans="2:9" ht="12.75">
      <c r="B79" s="247"/>
      <c r="C79" s="207" t="s">
        <v>236</v>
      </c>
      <c r="F79" s="41">
        <v>2442</v>
      </c>
      <c r="G79" s="41">
        <v>13</v>
      </c>
      <c r="I79" s="52">
        <f aca="true" t="shared" si="0" ref="I79:I84">F79+G79-H79</f>
        <v>2455</v>
      </c>
    </row>
    <row r="80" spans="2:9" ht="12.75">
      <c r="B80" s="247"/>
      <c r="C80" s="207" t="s">
        <v>229</v>
      </c>
      <c r="F80" s="41">
        <v>794</v>
      </c>
      <c r="G80" s="41">
        <v>4</v>
      </c>
      <c r="I80" s="52">
        <f t="shared" si="0"/>
        <v>798</v>
      </c>
    </row>
    <row r="81" spans="2:9" ht="12.75">
      <c r="B81" s="247"/>
      <c r="C81" s="207" t="s">
        <v>317</v>
      </c>
      <c r="G81" s="41">
        <v>736</v>
      </c>
      <c r="I81" s="52"/>
    </row>
    <row r="82" spans="2:9" ht="13.5" thickBot="1">
      <c r="B82" s="247"/>
      <c r="C82" s="207" t="s">
        <v>318</v>
      </c>
      <c r="G82" s="41">
        <v>520</v>
      </c>
      <c r="I82" s="52"/>
    </row>
    <row r="83" spans="2:9" s="39" customFormat="1" ht="13.5" thickBot="1">
      <c r="B83" s="258" t="s">
        <v>49</v>
      </c>
      <c r="C83" s="259"/>
      <c r="D83" s="259"/>
      <c r="E83" s="259"/>
      <c r="F83" s="53">
        <v>10497</v>
      </c>
      <c r="G83" s="53">
        <f>SUM(G79:G82)</f>
        <v>1273</v>
      </c>
      <c r="H83" s="53"/>
      <c r="I83" s="54">
        <f t="shared" si="0"/>
        <v>11770</v>
      </c>
    </row>
    <row r="84" spans="2:9" ht="16.5" thickBot="1">
      <c r="B84" s="276" t="s">
        <v>44</v>
      </c>
      <c r="C84" s="259"/>
      <c r="D84" s="259"/>
      <c r="E84" s="259"/>
      <c r="F84" s="53">
        <v>251592</v>
      </c>
      <c r="G84" s="53">
        <f>G9+G13+G17+G21+G26+G31+G35+G40+G45+G49+G53+G62+G66+G70+G74+G77+G83</f>
        <v>3710</v>
      </c>
      <c r="H84" s="53">
        <f>H9+H13+H17+H21+H26+H31+H35+H40+H45+H49+H53+H62+H66+H70+H74+H77+H83</f>
        <v>1842</v>
      </c>
      <c r="I84" s="54">
        <f t="shared" si="0"/>
        <v>253460</v>
      </c>
    </row>
  </sheetData>
  <mergeCells count="2">
    <mergeCell ref="B5:D5"/>
    <mergeCell ref="B58:D58"/>
  </mergeCells>
  <printOptions/>
  <pageMargins left="0.64" right="0.66" top="0.984251968503937" bottom="0.984251968503937" header="0.5118110236220472" footer="0.5118110236220472"/>
  <pageSetup horizontalDpi="240" verticalDpi="240" orientation="portrait" paperSize="9" r:id="rId1"/>
  <headerFooter alignWithMargins="0">
    <oddHeader xml:space="preserve">&amp;C&amp;"Arial CE,Félkövér"&amp;12Palotás Községi Önkormányzat 
2007.évi költségvetésének módosítása VI.&amp;R&amp;"Times New Roman CE,Normál"&amp;12 3.sz. melléklet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5:H82"/>
  <sheetViews>
    <sheetView workbookViewId="0" topLeftCell="A5">
      <selection activeCell="F26" sqref="F26"/>
    </sheetView>
  </sheetViews>
  <sheetFormatPr defaultColWidth="9.140625" defaultRowHeight="12.75"/>
  <cols>
    <col min="1" max="1" width="7.140625" style="214" customWidth="1"/>
    <col min="2" max="2" width="10.28125" style="214" customWidth="1"/>
    <col min="3" max="3" width="11.7109375" style="214" customWidth="1"/>
    <col min="4" max="4" width="15.140625" style="214" customWidth="1"/>
    <col min="5" max="7" width="11.7109375" style="215" customWidth="1"/>
    <col min="8" max="8" width="13.28125" style="215" customWidth="1"/>
    <col min="9" max="16384" width="10.28125" style="214" customWidth="1"/>
  </cols>
  <sheetData>
    <row r="1" ht="15.75" hidden="1"/>
    <row r="2" ht="15.75" hidden="1"/>
    <row r="3" ht="15.75" hidden="1"/>
    <row r="4" ht="15.75" hidden="1"/>
    <row r="5" spans="3:5" ht="15.75">
      <c r="C5" s="202"/>
      <c r="D5" s="202"/>
      <c r="E5" s="203"/>
    </row>
    <row r="6" spans="1:4" ht="15.75">
      <c r="A6" s="202" t="s">
        <v>181</v>
      </c>
      <c r="B6" s="214" t="s">
        <v>182</v>
      </c>
      <c r="C6" s="202"/>
      <c r="D6" s="202"/>
    </row>
    <row r="7" spans="3:4" ht="15.75">
      <c r="C7" s="202"/>
      <c r="D7" s="202"/>
    </row>
    <row r="8" spans="3:4" ht="15.75" hidden="1">
      <c r="C8" s="202"/>
      <c r="D8" s="202"/>
    </row>
    <row r="9" spans="3:4" ht="15.75" hidden="1">
      <c r="C9" s="202"/>
      <c r="D9" s="202"/>
    </row>
    <row r="10" spans="3:4" ht="15.75" hidden="1">
      <c r="C10" s="202"/>
      <c r="D10" s="202"/>
    </row>
    <row r="11" ht="15.75" hidden="1"/>
    <row r="12" ht="15.75" hidden="1"/>
    <row r="13" ht="15.75" hidden="1"/>
    <row r="14" ht="15.75" hidden="1"/>
    <row r="15" ht="15.75" hidden="1"/>
    <row r="16" spans="1:4" ht="15.75">
      <c r="A16" s="204" t="s">
        <v>183</v>
      </c>
      <c r="B16" s="204"/>
      <c r="C16" s="204"/>
      <c r="D16" s="204"/>
    </row>
    <row r="17" ht="16.5" thickBot="1">
      <c r="H17" s="216" t="s">
        <v>1</v>
      </c>
    </row>
    <row r="18" spans="1:8" ht="15.75">
      <c r="A18" s="217" t="s">
        <v>46</v>
      </c>
      <c r="B18" s="218"/>
      <c r="C18" s="218"/>
      <c r="D18" s="219"/>
      <c r="E18" s="220" t="s">
        <v>47</v>
      </c>
      <c r="F18" s="220" t="s">
        <v>4</v>
      </c>
      <c r="G18" s="220" t="s">
        <v>5</v>
      </c>
      <c r="H18" s="221" t="s">
        <v>184</v>
      </c>
    </row>
    <row r="19" spans="1:8" ht="15.75" hidden="1">
      <c r="A19" s="222"/>
      <c r="B19" s="223"/>
      <c r="C19" s="223"/>
      <c r="D19" s="224"/>
      <c r="E19" s="225"/>
      <c r="F19" s="225"/>
      <c r="G19" s="225"/>
      <c r="H19" s="226"/>
    </row>
    <row r="20" spans="1:8" ht="15.75">
      <c r="A20" s="222" t="s">
        <v>185</v>
      </c>
      <c r="B20" s="224"/>
      <c r="C20" s="223"/>
      <c r="D20" s="224"/>
      <c r="E20" s="228">
        <v>105885</v>
      </c>
      <c r="F20" s="229">
        <v>1070</v>
      </c>
      <c r="G20" s="229">
        <v>276</v>
      </c>
      <c r="H20" s="230">
        <f>E20+F20-G20</f>
        <v>106679</v>
      </c>
    </row>
    <row r="21" spans="1:8" ht="15.75" hidden="1">
      <c r="A21" s="222"/>
      <c r="B21" s="224"/>
      <c r="C21" s="223"/>
      <c r="D21" s="223"/>
      <c r="E21" s="225"/>
      <c r="F21" s="229"/>
      <c r="G21" s="229"/>
      <c r="H21" s="230">
        <f>E21+F21-G21</f>
        <v>0</v>
      </c>
    </row>
    <row r="22" spans="1:8" ht="15.75">
      <c r="A22" s="231" t="s">
        <v>186</v>
      </c>
      <c r="B22" s="223"/>
      <c r="C22" s="223"/>
      <c r="D22" s="223"/>
      <c r="E22" s="225"/>
      <c r="F22" s="229"/>
      <c r="G22" s="229"/>
      <c r="H22" s="230"/>
    </row>
    <row r="23" spans="1:8" ht="15.75" hidden="1">
      <c r="A23" s="231"/>
      <c r="B23" s="223"/>
      <c r="C23" s="223"/>
      <c r="D23" s="223"/>
      <c r="E23" s="225"/>
      <c r="F23" s="229"/>
      <c r="G23" s="229"/>
      <c r="H23" s="230">
        <f aca="true" t="shared" si="0" ref="H23:H42">E23+F23-G23</f>
        <v>0</v>
      </c>
    </row>
    <row r="24" spans="1:8" ht="15.75">
      <c r="A24" s="222" t="s">
        <v>187</v>
      </c>
      <c r="B24" s="224"/>
      <c r="C24" s="224"/>
      <c r="D24" s="224"/>
      <c r="E24" s="228">
        <v>32524</v>
      </c>
      <c r="F24" s="229">
        <v>327</v>
      </c>
      <c r="G24" s="229">
        <v>78</v>
      </c>
      <c r="H24" s="230">
        <f t="shared" si="0"/>
        <v>32773</v>
      </c>
    </row>
    <row r="25" spans="1:8" ht="15.75">
      <c r="A25" s="222" t="s">
        <v>188</v>
      </c>
      <c r="B25" s="224"/>
      <c r="C25" s="224"/>
      <c r="D25" s="224"/>
      <c r="E25" s="228">
        <v>52392</v>
      </c>
      <c r="F25" s="229">
        <v>2160</v>
      </c>
      <c r="G25" s="229">
        <v>150</v>
      </c>
      <c r="H25" s="230">
        <f t="shared" si="0"/>
        <v>54402</v>
      </c>
    </row>
    <row r="26" spans="1:8" ht="15.75">
      <c r="A26" s="222" t="s">
        <v>189</v>
      </c>
      <c r="B26" s="224"/>
      <c r="C26" s="224"/>
      <c r="D26" s="224"/>
      <c r="E26" s="228">
        <v>6776</v>
      </c>
      <c r="F26" s="229"/>
      <c r="G26" s="229">
        <v>82</v>
      </c>
      <c r="H26" s="230">
        <f t="shared" si="0"/>
        <v>6694</v>
      </c>
    </row>
    <row r="27" spans="1:8" ht="15.75">
      <c r="A27" s="222" t="s">
        <v>190</v>
      </c>
      <c r="B27" s="224"/>
      <c r="C27" s="224"/>
      <c r="D27" s="224"/>
      <c r="E27" s="228">
        <v>28450</v>
      </c>
      <c r="F27" s="229">
        <v>153</v>
      </c>
      <c r="G27" s="229"/>
      <c r="H27" s="230">
        <f t="shared" si="0"/>
        <v>28603</v>
      </c>
    </row>
    <row r="28" spans="1:8" ht="15.75" hidden="1">
      <c r="A28" s="231" t="s">
        <v>191</v>
      </c>
      <c r="B28" s="223"/>
      <c r="C28" s="223"/>
      <c r="D28" s="223"/>
      <c r="E28" s="225"/>
      <c r="F28" s="229"/>
      <c r="G28" s="229"/>
      <c r="H28" s="230">
        <f t="shared" si="0"/>
        <v>0</v>
      </c>
    </row>
    <row r="29" spans="1:8" ht="15.75" hidden="1">
      <c r="A29" s="231" t="s">
        <v>192</v>
      </c>
      <c r="B29" s="223"/>
      <c r="C29" s="223"/>
      <c r="D29" s="223"/>
      <c r="E29" s="225"/>
      <c r="F29" s="229"/>
      <c r="G29" s="229"/>
      <c r="H29" s="230">
        <f t="shared" si="0"/>
        <v>0</v>
      </c>
    </row>
    <row r="30" spans="1:8" ht="15.75" hidden="1">
      <c r="A30" s="231" t="s">
        <v>193</v>
      </c>
      <c r="B30" s="223"/>
      <c r="C30" s="223"/>
      <c r="D30" s="223"/>
      <c r="E30" s="225"/>
      <c r="F30" s="229"/>
      <c r="G30" s="229"/>
      <c r="H30" s="230">
        <f t="shared" si="0"/>
        <v>0</v>
      </c>
    </row>
    <row r="31" spans="1:8" ht="15.75" hidden="1">
      <c r="A31" s="231"/>
      <c r="B31" s="223"/>
      <c r="C31" s="223"/>
      <c r="D31" s="223"/>
      <c r="E31" s="225"/>
      <c r="F31" s="229"/>
      <c r="G31" s="229"/>
      <c r="H31" s="230">
        <f t="shared" si="0"/>
        <v>0</v>
      </c>
    </row>
    <row r="32" spans="1:8" ht="15.75">
      <c r="A32" s="222" t="s">
        <v>194</v>
      </c>
      <c r="B32" s="224"/>
      <c r="C32" s="224"/>
      <c r="D32" s="224"/>
      <c r="E32" s="228">
        <v>0</v>
      </c>
      <c r="F32" s="229"/>
      <c r="G32" s="229"/>
      <c r="H32" s="230">
        <f t="shared" si="0"/>
        <v>0</v>
      </c>
    </row>
    <row r="33" spans="1:8" ht="15.75">
      <c r="A33" s="222" t="s">
        <v>195</v>
      </c>
      <c r="B33" s="224"/>
      <c r="C33" s="224"/>
      <c r="D33" s="224"/>
      <c r="E33" s="228">
        <f>SUM(E45:E52)</f>
        <v>9796</v>
      </c>
      <c r="F33" s="228"/>
      <c r="G33" s="228"/>
      <c r="H33" s="363">
        <f>SUM(H45:H52)</f>
        <v>9796</v>
      </c>
    </row>
    <row r="34" spans="1:8" ht="15.75" hidden="1">
      <c r="A34" s="231"/>
      <c r="B34" s="223"/>
      <c r="C34" s="223"/>
      <c r="D34" s="223"/>
      <c r="E34" s="225"/>
      <c r="F34" s="225"/>
      <c r="G34" s="225"/>
      <c r="H34" s="226">
        <f t="shared" si="0"/>
        <v>0</v>
      </c>
    </row>
    <row r="35" spans="1:8" ht="15.75" hidden="1">
      <c r="A35" s="231"/>
      <c r="B35" s="223"/>
      <c r="C35" s="223"/>
      <c r="D35" s="223"/>
      <c r="E35" s="225"/>
      <c r="F35" s="225"/>
      <c r="G35" s="225"/>
      <c r="H35" s="226">
        <f t="shared" si="0"/>
        <v>0</v>
      </c>
    </row>
    <row r="36" spans="1:8" ht="15.75" hidden="1">
      <c r="A36" s="231"/>
      <c r="B36" s="223"/>
      <c r="C36" s="223"/>
      <c r="D36" s="223"/>
      <c r="E36" s="225"/>
      <c r="F36" s="225"/>
      <c r="G36" s="225"/>
      <c r="H36" s="226">
        <f t="shared" si="0"/>
        <v>0</v>
      </c>
    </row>
    <row r="37" spans="1:8" ht="15.75" hidden="1">
      <c r="A37" s="231"/>
      <c r="B37" s="223"/>
      <c r="C37" s="223"/>
      <c r="D37" s="223"/>
      <c r="E37" s="225"/>
      <c r="F37" s="225"/>
      <c r="G37" s="225"/>
      <c r="H37" s="226">
        <f t="shared" si="0"/>
        <v>0</v>
      </c>
    </row>
    <row r="38" spans="1:8" ht="15.75" hidden="1">
      <c r="A38" s="231"/>
      <c r="B38" s="223"/>
      <c r="C38" s="223"/>
      <c r="D38" s="223"/>
      <c r="E38" s="225"/>
      <c r="F38" s="225"/>
      <c r="G38" s="225"/>
      <c r="H38" s="226">
        <f t="shared" si="0"/>
        <v>0</v>
      </c>
    </row>
    <row r="39" spans="1:8" ht="15.75" hidden="1">
      <c r="A39" s="231"/>
      <c r="B39" s="223"/>
      <c r="C39" s="223"/>
      <c r="D39" s="223"/>
      <c r="E39" s="225"/>
      <c r="F39" s="225"/>
      <c r="G39" s="225"/>
      <c r="H39" s="226">
        <f t="shared" si="0"/>
        <v>0</v>
      </c>
    </row>
    <row r="40" spans="1:8" ht="15.75" hidden="1">
      <c r="A40" s="231"/>
      <c r="B40" s="223"/>
      <c r="C40" s="223"/>
      <c r="D40" s="223"/>
      <c r="E40" s="225"/>
      <c r="F40" s="225"/>
      <c r="G40" s="225"/>
      <c r="H40" s="226">
        <f t="shared" si="0"/>
        <v>0</v>
      </c>
    </row>
    <row r="41" spans="1:8" ht="15.75" hidden="1">
      <c r="A41" s="231"/>
      <c r="B41" s="223"/>
      <c r="C41" s="223"/>
      <c r="D41" s="223"/>
      <c r="E41" s="225"/>
      <c r="F41" s="225"/>
      <c r="G41" s="225"/>
      <c r="H41" s="226">
        <f t="shared" si="0"/>
        <v>0</v>
      </c>
    </row>
    <row r="42" spans="1:8" ht="15.75" hidden="1">
      <c r="A42" s="231"/>
      <c r="B42" s="223"/>
      <c r="C42" s="223"/>
      <c r="D42" s="223"/>
      <c r="E42" s="225"/>
      <c r="F42" s="225"/>
      <c r="G42" s="225"/>
      <c r="H42" s="226">
        <f t="shared" si="0"/>
        <v>0</v>
      </c>
    </row>
    <row r="43" spans="1:8" ht="15.75">
      <c r="A43" s="231" t="s">
        <v>196</v>
      </c>
      <c r="B43" s="223"/>
      <c r="C43" s="223"/>
      <c r="D43" s="223"/>
      <c r="E43" s="225"/>
      <c r="F43" s="225"/>
      <c r="G43" s="225"/>
      <c r="H43" s="226"/>
    </row>
    <row r="44" spans="1:8" ht="15.75">
      <c r="A44" s="231"/>
      <c r="B44" s="223" t="s">
        <v>197</v>
      </c>
      <c r="C44" s="223"/>
      <c r="D44" s="223"/>
      <c r="E44" s="232"/>
      <c r="F44" s="225"/>
      <c r="G44" s="225"/>
      <c r="H44" s="226"/>
    </row>
    <row r="45" spans="1:8" ht="15.75">
      <c r="A45" s="231"/>
      <c r="B45" s="223"/>
      <c r="C45" s="223"/>
      <c r="D45" s="223" t="s">
        <v>198</v>
      </c>
      <c r="E45" s="232">
        <v>4240</v>
      </c>
      <c r="F45" s="225"/>
      <c r="G45" s="225"/>
      <c r="H45" s="226">
        <f>E45+F45-G45</f>
        <v>4240</v>
      </c>
    </row>
    <row r="46" spans="1:8" ht="15.75">
      <c r="A46" s="231"/>
      <c r="B46" s="223"/>
      <c r="C46" s="223"/>
      <c r="D46" s="233" t="s">
        <v>199</v>
      </c>
      <c r="E46" s="232">
        <v>1932</v>
      </c>
      <c r="F46" s="225"/>
      <c r="G46" s="225"/>
      <c r="H46" s="226">
        <v>1932</v>
      </c>
    </row>
    <row r="47" spans="1:8" ht="15.75">
      <c r="A47" s="231"/>
      <c r="B47" s="233" t="s">
        <v>200</v>
      </c>
      <c r="C47" s="223"/>
      <c r="D47" s="223"/>
      <c r="E47" s="232"/>
      <c r="F47" s="225"/>
      <c r="G47" s="225"/>
      <c r="H47" s="226"/>
    </row>
    <row r="48" spans="1:8" ht="15.75">
      <c r="A48" s="231"/>
      <c r="B48" s="223"/>
      <c r="C48" s="223"/>
      <c r="D48" s="233" t="s">
        <v>201</v>
      </c>
      <c r="E48" s="232">
        <v>177</v>
      </c>
      <c r="F48" s="225"/>
      <c r="G48" s="225"/>
      <c r="H48" s="226">
        <v>177</v>
      </c>
    </row>
    <row r="49" spans="1:8" ht="15.75">
      <c r="A49" s="231" t="s">
        <v>202</v>
      </c>
      <c r="B49" s="223"/>
      <c r="C49" s="223"/>
      <c r="D49" s="223"/>
      <c r="E49" s="225">
        <v>2815</v>
      </c>
      <c r="F49" s="225"/>
      <c r="G49" s="225"/>
      <c r="H49" s="226">
        <f>E49+F49-G49</f>
        <v>2815</v>
      </c>
    </row>
    <row r="50" spans="1:8" ht="15.75">
      <c r="A50" s="231"/>
      <c r="B50" s="223" t="s">
        <v>203</v>
      </c>
      <c r="C50" s="223"/>
      <c r="D50" s="223"/>
      <c r="E50" s="225"/>
      <c r="F50" s="225"/>
      <c r="G50" s="225"/>
      <c r="H50" s="226"/>
    </row>
    <row r="51" spans="1:8" ht="15.75">
      <c r="A51" s="231"/>
      <c r="B51" s="223" t="s">
        <v>204</v>
      </c>
      <c r="C51" s="223"/>
      <c r="D51" s="223" t="s">
        <v>205</v>
      </c>
      <c r="E51" s="225">
        <v>320</v>
      </c>
      <c r="F51" s="225"/>
      <c r="G51" s="225"/>
      <c r="H51" s="226">
        <f>E51+F51-G51</f>
        <v>320</v>
      </c>
    </row>
    <row r="52" spans="1:8" ht="15.75">
      <c r="A52" s="231"/>
      <c r="B52" s="223"/>
      <c r="C52" s="223"/>
      <c r="D52" s="223" t="s">
        <v>206</v>
      </c>
      <c r="E52" s="225">
        <v>312</v>
      </c>
      <c r="F52" s="225"/>
      <c r="G52" s="225"/>
      <c r="H52" s="226">
        <f>E52+F52-G52</f>
        <v>312</v>
      </c>
    </row>
    <row r="53" spans="1:8" ht="15.75">
      <c r="A53" s="231"/>
      <c r="B53" s="223"/>
      <c r="C53" s="223"/>
      <c r="D53" s="223"/>
      <c r="E53" s="225"/>
      <c r="F53" s="225"/>
      <c r="G53" s="225"/>
      <c r="H53" s="226"/>
    </row>
    <row r="54" spans="1:8" ht="15.75">
      <c r="A54" s="222" t="s">
        <v>207</v>
      </c>
      <c r="B54" s="224"/>
      <c r="C54" s="224"/>
      <c r="D54" s="224"/>
      <c r="E54" s="228">
        <v>300</v>
      </c>
      <c r="F54" s="225"/>
      <c r="G54" s="225"/>
      <c r="H54" s="230">
        <f>E54+F54-G54</f>
        <v>300</v>
      </c>
    </row>
    <row r="55" spans="1:8" ht="15.75">
      <c r="A55" s="222" t="s">
        <v>208</v>
      </c>
      <c r="B55" s="224"/>
      <c r="C55" s="224"/>
      <c r="D55" s="224"/>
      <c r="E55" s="228">
        <v>628</v>
      </c>
      <c r="F55" s="225"/>
      <c r="G55" s="225"/>
      <c r="H55" s="230">
        <f>E55+F55-G55</f>
        <v>628</v>
      </c>
    </row>
    <row r="56" spans="1:8" ht="15.75" hidden="1">
      <c r="A56" s="231" t="s">
        <v>209</v>
      </c>
      <c r="B56" s="223"/>
      <c r="C56" s="223"/>
      <c r="D56" s="223"/>
      <c r="E56" s="225"/>
      <c r="F56" s="225"/>
      <c r="G56" s="225"/>
      <c r="H56" s="230">
        <f>E56+F56-G56</f>
        <v>0</v>
      </c>
    </row>
    <row r="57" spans="1:8" ht="15.75" hidden="1">
      <c r="A57" s="231" t="s">
        <v>210</v>
      </c>
      <c r="B57" s="223"/>
      <c r="C57" s="223"/>
      <c r="D57" s="223"/>
      <c r="E57" s="225"/>
      <c r="F57" s="225"/>
      <c r="G57" s="225"/>
      <c r="H57" s="230">
        <f>E57+F57-G57</f>
        <v>0</v>
      </c>
    </row>
    <row r="58" spans="1:8" ht="15.75" hidden="1">
      <c r="A58" s="231" t="s">
        <v>211</v>
      </c>
      <c r="B58" s="223"/>
      <c r="C58" s="223"/>
      <c r="D58" s="223"/>
      <c r="E58" s="225"/>
      <c r="F58" s="225"/>
      <c r="G58" s="225"/>
      <c r="H58" s="230">
        <f>E58+F58-G58</f>
        <v>0</v>
      </c>
    </row>
    <row r="59" spans="1:8" ht="15.75">
      <c r="A59" s="231" t="s">
        <v>212</v>
      </c>
      <c r="B59" s="223"/>
      <c r="C59" s="223"/>
      <c r="D59" s="223"/>
      <c r="E59" s="225"/>
      <c r="F59" s="225"/>
      <c r="G59" s="225"/>
      <c r="H59" s="230"/>
    </row>
    <row r="60" spans="1:8" ht="15.75">
      <c r="A60" s="222" t="s">
        <v>213</v>
      </c>
      <c r="B60" s="224"/>
      <c r="C60" s="224"/>
      <c r="D60" s="224"/>
      <c r="E60" s="228">
        <v>2530</v>
      </c>
      <c r="F60" s="225"/>
      <c r="G60" s="225"/>
      <c r="H60" s="230">
        <f aca="true" t="shared" si="1" ref="H60:H70">E60+F60-G60</f>
        <v>2530</v>
      </c>
    </row>
    <row r="61" spans="1:8" ht="15.75">
      <c r="A61" s="222" t="s">
        <v>214</v>
      </c>
      <c r="B61" s="224"/>
      <c r="C61" s="224"/>
      <c r="D61" s="224"/>
      <c r="E61" s="228">
        <v>6804</v>
      </c>
      <c r="F61" s="229"/>
      <c r="G61" s="225"/>
      <c r="H61" s="230">
        <f t="shared" si="1"/>
        <v>6804</v>
      </c>
    </row>
    <row r="62" spans="1:8" ht="15.75" hidden="1">
      <c r="A62" s="231" t="s">
        <v>215</v>
      </c>
      <c r="B62" s="223"/>
      <c r="C62" s="223"/>
      <c r="D62" s="223"/>
      <c r="E62" s="225"/>
      <c r="F62" s="225"/>
      <c r="G62" s="225"/>
      <c r="H62" s="230">
        <f t="shared" si="1"/>
        <v>0</v>
      </c>
    </row>
    <row r="63" spans="1:8" ht="15.75" hidden="1">
      <c r="A63" s="231" t="s">
        <v>216</v>
      </c>
      <c r="B63" s="223"/>
      <c r="C63" s="223"/>
      <c r="D63" s="223"/>
      <c r="E63" s="225"/>
      <c r="F63" s="225"/>
      <c r="G63" s="225"/>
      <c r="H63" s="230">
        <f t="shared" si="1"/>
        <v>0</v>
      </c>
    </row>
    <row r="64" spans="1:8" ht="15.75" hidden="1">
      <c r="A64" s="231" t="s">
        <v>217</v>
      </c>
      <c r="B64" s="223"/>
      <c r="C64" s="223"/>
      <c r="D64" s="223"/>
      <c r="E64" s="225"/>
      <c r="F64" s="225"/>
      <c r="G64" s="225"/>
      <c r="H64" s="230">
        <f t="shared" si="1"/>
        <v>0</v>
      </c>
    </row>
    <row r="65" spans="1:8" ht="15.75" hidden="1">
      <c r="A65" s="231" t="s">
        <v>218</v>
      </c>
      <c r="B65" s="223"/>
      <c r="C65" s="223"/>
      <c r="D65" s="223"/>
      <c r="E65" s="225"/>
      <c r="F65" s="225"/>
      <c r="G65" s="225"/>
      <c r="H65" s="230">
        <f t="shared" si="1"/>
        <v>0</v>
      </c>
    </row>
    <row r="66" spans="1:8" ht="15.75" hidden="1">
      <c r="A66" s="231" t="s">
        <v>219</v>
      </c>
      <c r="B66" s="223"/>
      <c r="C66" s="223"/>
      <c r="D66" s="223"/>
      <c r="E66" s="225"/>
      <c r="F66" s="225"/>
      <c r="G66" s="225"/>
      <c r="H66" s="230">
        <f t="shared" si="1"/>
        <v>0</v>
      </c>
    </row>
    <row r="67" spans="1:8" ht="15.75" hidden="1">
      <c r="A67" s="231" t="s">
        <v>220</v>
      </c>
      <c r="B67" s="223"/>
      <c r="C67" s="223"/>
      <c r="D67" s="223"/>
      <c r="E67" s="225"/>
      <c r="F67" s="225"/>
      <c r="G67" s="225"/>
      <c r="H67" s="230">
        <f t="shared" si="1"/>
        <v>0</v>
      </c>
    </row>
    <row r="68" spans="1:8" ht="15.75" hidden="1">
      <c r="A68" s="231" t="s">
        <v>221</v>
      </c>
      <c r="B68" s="223"/>
      <c r="C68" s="223"/>
      <c r="D68" s="223"/>
      <c r="E68" s="225"/>
      <c r="F68" s="225"/>
      <c r="G68" s="225"/>
      <c r="H68" s="230">
        <f t="shared" si="1"/>
        <v>0</v>
      </c>
    </row>
    <row r="69" spans="1:8" ht="15.75" hidden="1">
      <c r="A69" s="231" t="s">
        <v>222</v>
      </c>
      <c r="B69" s="223"/>
      <c r="C69" s="223"/>
      <c r="D69" s="223"/>
      <c r="E69" s="225"/>
      <c r="F69" s="225"/>
      <c r="G69" s="225"/>
      <c r="H69" s="230">
        <f t="shared" si="1"/>
        <v>0</v>
      </c>
    </row>
    <row r="70" spans="1:8" ht="15.75" hidden="1">
      <c r="A70" s="231" t="s">
        <v>223</v>
      </c>
      <c r="B70" s="223"/>
      <c r="C70" s="223"/>
      <c r="D70" s="223"/>
      <c r="E70" s="225"/>
      <c r="F70" s="225"/>
      <c r="G70" s="225"/>
      <c r="H70" s="230">
        <f t="shared" si="1"/>
        <v>0</v>
      </c>
    </row>
    <row r="71" spans="1:8" ht="15.75">
      <c r="A71" s="222" t="s">
        <v>224</v>
      </c>
      <c r="B71" s="224"/>
      <c r="C71" s="224"/>
      <c r="D71" s="224"/>
      <c r="E71" s="228">
        <v>5507</v>
      </c>
      <c r="F71" s="228"/>
      <c r="G71" s="228">
        <f>SUM(G77:G80)</f>
        <v>1256</v>
      </c>
      <c r="H71" s="230">
        <f>E71+F71-G71</f>
        <v>4251</v>
      </c>
    </row>
    <row r="72" spans="1:8" ht="15.75" hidden="1">
      <c r="A72" s="231" t="s">
        <v>225</v>
      </c>
      <c r="B72" s="223"/>
      <c r="C72" s="223"/>
      <c r="D72" s="223"/>
      <c r="E72" s="225"/>
      <c r="F72" s="225"/>
      <c r="G72" s="225"/>
      <c r="H72" s="226">
        <f aca="true" t="shared" si="2" ref="H72:H81">E72+F72-G72</f>
        <v>0</v>
      </c>
    </row>
    <row r="73" spans="1:8" ht="15.75" hidden="1">
      <c r="A73" s="231" t="s">
        <v>226</v>
      </c>
      <c r="B73" s="223"/>
      <c r="C73" s="223"/>
      <c r="D73" s="223"/>
      <c r="E73" s="225"/>
      <c r="F73" s="225"/>
      <c r="G73" s="225"/>
      <c r="H73" s="226">
        <f t="shared" si="2"/>
        <v>0</v>
      </c>
    </row>
    <row r="74" spans="1:8" ht="15.75" hidden="1">
      <c r="A74" s="231"/>
      <c r="B74" s="223"/>
      <c r="C74" s="223"/>
      <c r="D74" s="223"/>
      <c r="E74" s="225"/>
      <c r="F74" s="225"/>
      <c r="G74" s="225"/>
      <c r="H74" s="226">
        <f t="shared" si="2"/>
        <v>0</v>
      </c>
    </row>
    <row r="75" spans="1:8" ht="15.75" hidden="1">
      <c r="A75" s="222"/>
      <c r="B75" s="224"/>
      <c r="C75" s="224"/>
      <c r="D75" s="234"/>
      <c r="E75" s="228"/>
      <c r="F75" s="225"/>
      <c r="G75" s="225"/>
      <c r="H75" s="226">
        <f t="shared" si="2"/>
        <v>0</v>
      </c>
    </row>
    <row r="76" spans="1:8" s="239" customFormat="1" ht="15.75">
      <c r="A76" s="235"/>
      <c r="B76" s="236" t="s">
        <v>227</v>
      </c>
      <c r="C76" s="236"/>
      <c r="D76" s="237"/>
      <c r="E76" s="238">
        <v>3164</v>
      </c>
      <c r="F76" s="238"/>
      <c r="G76" s="238">
        <v>1256</v>
      </c>
      <c r="H76" s="226">
        <f t="shared" si="2"/>
        <v>1908</v>
      </c>
    </row>
    <row r="77" spans="1:8" s="239" customFormat="1" ht="15.75">
      <c r="A77" s="235"/>
      <c r="B77" s="236" t="s">
        <v>303</v>
      </c>
      <c r="C77" s="236"/>
      <c r="D77" s="237"/>
      <c r="E77" s="238">
        <v>737</v>
      </c>
      <c r="F77" s="238"/>
      <c r="G77" s="238"/>
      <c r="H77" s="226">
        <f t="shared" si="2"/>
        <v>737</v>
      </c>
    </row>
    <row r="78" spans="1:8" s="239" customFormat="1" ht="15.75">
      <c r="A78" s="235"/>
      <c r="B78" s="236" t="s">
        <v>319</v>
      </c>
      <c r="C78" s="236"/>
      <c r="D78" s="237"/>
      <c r="E78" s="238">
        <v>736</v>
      </c>
      <c r="F78" s="238"/>
      <c r="G78" s="238">
        <v>736</v>
      </c>
      <c r="H78" s="226">
        <v>0</v>
      </c>
    </row>
    <row r="79" spans="1:8" s="239" customFormat="1" ht="15.75">
      <c r="A79" s="235"/>
      <c r="B79" s="236" t="s">
        <v>301</v>
      </c>
      <c r="C79" s="236"/>
      <c r="D79" s="237"/>
      <c r="E79" s="238">
        <v>520</v>
      </c>
      <c r="F79" s="238"/>
      <c r="G79" s="238">
        <v>520</v>
      </c>
      <c r="H79" s="226">
        <v>0</v>
      </c>
    </row>
    <row r="80" spans="1:8" s="239" customFormat="1" ht="15.75">
      <c r="A80" s="235"/>
      <c r="B80" s="236" t="s">
        <v>302</v>
      </c>
      <c r="C80" s="236"/>
      <c r="D80" s="237"/>
      <c r="E80" s="238">
        <v>1170</v>
      </c>
      <c r="F80" s="238"/>
      <c r="G80" s="238"/>
      <c r="H80" s="226">
        <f t="shared" si="2"/>
        <v>1170</v>
      </c>
    </row>
    <row r="81" spans="1:8" ht="15.75">
      <c r="A81" s="222"/>
      <c r="B81" s="236" t="s">
        <v>228</v>
      </c>
      <c r="C81" s="224"/>
      <c r="D81" s="234"/>
      <c r="E81" s="238">
        <v>2343</v>
      </c>
      <c r="F81" s="225"/>
      <c r="G81" s="225"/>
      <c r="H81" s="226">
        <f t="shared" si="2"/>
        <v>2343</v>
      </c>
    </row>
    <row r="82" spans="1:8" ht="16.5" thickBot="1">
      <c r="A82" s="240" t="s">
        <v>44</v>
      </c>
      <c r="B82" s="241"/>
      <c r="C82" s="241"/>
      <c r="D82" s="241"/>
      <c r="E82" s="242">
        <f>E20+E24+E25+E26+E27+E32+E33+E54+E55+E60+E61+E71</f>
        <v>251592</v>
      </c>
      <c r="F82" s="242">
        <f>F20+F24+F25+F26+F27+F33+F54+F55+F60+F61+F71</f>
        <v>3710</v>
      </c>
      <c r="G82" s="242">
        <f>G20+G24+G25+G26+G27+G32+G33+G54+G55+G60+G61+G71</f>
        <v>1842</v>
      </c>
      <c r="H82" s="243">
        <f>H20+H24+H25+H26+H27+H32+H33+H54+H55+H60+H61+H71</f>
        <v>253460</v>
      </c>
    </row>
  </sheetData>
  <printOptions/>
  <pageMargins left="0.3937007874015748" right="0.3937007874015748" top="0.984251968503937" bottom="0.984251968503937" header="0.5118110236220472" footer="0.5118110236220472"/>
  <pageSetup horizontalDpi="120" verticalDpi="120" orientation="portrait" paperSize="9" r:id="rId1"/>
  <headerFooter alignWithMargins="0">
    <oddHeader>&amp;C&amp;"Arial,Félkövér"&amp;12Palotás Községi Önkormányzat
 2007.évi költségvetésének módosítása VI.&amp;R4. sz. melléklet&amp;"Times New Roman CE,Normál"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K39"/>
  <sheetViews>
    <sheetView workbookViewId="0" topLeftCell="B1">
      <selection activeCell="J27" sqref="J27"/>
    </sheetView>
  </sheetViews>
  <sheetFormatPr defaultColWidth="9.140625" defaultRowHeight="12.75"/>
  <cols>
    <col min="1" max="1" width="11.00390625" style="277" customWidth="1"/>
    <col min="2" max="2" width="25.140625" style="277" customWidth="1"/>
    <col min="3" max="6" width="10.00390625" style="315" customWidth="1"/>
    <col min="7" max="7" width="11.00390625" style="315" customWidth="1"/>
    <col min="8" max="8" width="7.57421875" style="315" customWidth="1"/>
    <col min="9" max="9" width="11.28125" style="315" customWidth="1"/>
    <col min="10" max="10" width="12.140625" style="315" customWidth="1"/>
    <col min="11" max="16384" width="9.140625" style="277" customWidth="1"/>
  </cols>
  <sheetData>
    <row r="3" spans="1:11" ht="12.75">
      <c r="A3" s="370"/>
      <c r="B3" s="371"/>
      <c r="C3" s="371"/>
      <c r="D3" s="371"/>
      <c r="E3" s="371"/>
      <c r="F3" s="371"/>
      <c r="G3" s="371"/>
      <c r="H3" s="371"/>
      <c r="I3" s="371"/>
      <c r="J3" s="371"/>
      <c r="K3" s="371"/>
    </row>
    <row r="4" spans="2:10" ht="12.75">
      <c r="B4" s="370"/>
      <c r="C4" s="370"/>
      <c r="D4" s="370"/>
      <c r="E4" s="370"/>
      <c r="F4" s="370"/>
      <c r="G4" s="370"/>
      <c r="H4" s="370"/>
      <c r="I4" s="370"/>
      <c r="J4" s="370"/>
    </row>
    <row r="5" spans="2:10" ht="12.75">
      <c r="B5" s="278"/>
      <c r="C5" s="279"/>
      <c r="D5" s="279"/>
      <c r="E5" s="279"/>
      <c r="F5" s="279"/>
      <c r="G5" s="279"/>
      <c r="H5" s="279"/>
      <c r="I5" s="279"/>
      <c r="J5" s="279"/>
    </row>
    <row r="6" spans="2:10" ht="12.75">
      <c r="B6" s="278"/>
      <c r="C6" s="279"/>
      <c r="D6" s="279"/>
      <c r="E6" s="279"/>
      <c r="F6" s="279"/>
      <c r="G6" s="279"/>
      <c r="H6" s="279"/>
      <c r="I6" s="279"/>
      <c r="J6" s="279"/>
    </row>
    <row r="7" spans="2:10" ht="13.5" thickBot="1">
      <c r="B7" s="278"/>
      <c r="C7" s="279"/>
      <c r="D7" s="279"/>
      <c r="E7" s="279"/>
      <c r="F7" s="279"/>
      <c r="H7" s="279"/>
      <c r="I7" s="279" t="s">
        <v>248</v>
      </c>
      <c r="J7" s="279"/>
    </row>
    <row r="8" spans="2:10" ht="12.75">
      <c r="B8" s="280" t="s">
        <v>46</v>
      </c>
      <c r="C8" s="281"/>
      <c r="D8" s="282"/>
      <c r="E8" s="281"/>
      <c r="F8" s="283"/>
      <c r="G8" s="283"/>
      <c r="H8" s="282"/>
      <c r="I8" s="282"/>
      <c r="J8" s="284" t="s">
        <v>249</v>
      </c>
    </row>
    <row r="9" spans="2:10" ht="12.75">
      <c r="B9" s="285"/>
      <c r="C9" s="286" t="s">
        <v>250</v>
      </c>
      <c r="D9" s="287"/>
      <c r="E9" s="372" t="s">
        <v>251</v>
      </c>
      <c r="F9" s="373"/>
      <c r="G9" s="288" t="s">
        <v>252</v>
      </c>
      <c r="H9" s="374" t="s">
        <v>55</v>
      </c>
      <c r="I9" s="375"/>
      <c r="J9" s="289"/>
    </row>
    <row r="10" spans="2:10" ht="13.5" thickBot="1">
      <c r="B10" s="290"/>
      <c r="C10" s="291" t="s">
        <v>91</v>
      </c>
      <c r="D10" s="291" t="s">
        <v>94</v>
      </c>
      <c r="E10" s="291" t="s">
        <v>253</v>
      </c>
      <c r="F10" s="291" t="s">
        <v>94</v>
      </c>
      <c r="G10" s="292" t="s">
        <v>254</v>
      </c>
      <c r="H10" s="291" t="s">
        <v>91</v>
      </c>
      <c r="I10" s="321" t="s">
        <v>255</v>
      </c>
      <c r="J10" s="293"/>
    </row>
    <row r="11" spans="2:11" ht="12.75">
      <c r="B11" s="294" t="s">
        <v>256</v>
      </c>
      <c r="C11" s="295">
        <v>23757</v>
      </c>
      <c r="D11" s="295">
        <v>5981</v>
      </c>
      <c r="E11" s="295">
        <v>1474</v>
      </c>
      <c r="F11" s="295">
        <v>50</v>
      </c>
      <c r="G11" s="296">
        <v>1761</v>
      </c>
      <c r="H11" s="316">
        <f aca="true" t="shared" si="0" ref="H11:H21">C11+E11+G11</f>
        <v>26992</v>
      </c>
      <c r="I11" s="316">
        <f>D11+F11</f>
        <v>6031</v>
      </c>
      <c r="J11" s="297">
        <f>SUM(C11:G11)</f>
        <v>33023</v>
      </c>
      <c r="K11" s="298"/>
    </row>
    <row r="12" spans="2:10" ht="12.75">
      <c r="B12" s="294" t="s">
        <v>63</v>
      </c>
      <c r="C12" s="295">
        <v>7366</v>
      </c>
      <c r="D12" s="295">
        <v>1788</v>
      </c>
      <c r="E12" s="295">
        <v>477</v>
      </c>
      <c r="F12" s="295">
        <v>15</v>
      </c>
      <c r="G12" s="296">
        <v>538</v>
      </c>
      <c r="H12" s="316">
        <f t="shared" si="0"/>
        <v>8381</v>
      </c>
      <c r="I12" s="316">
        <f>D12+F12</f>
        <v>1803</v>
      </c>
      <c r="J12" s="297">
        <f>SUM(C12:G12)</f>
        <v>10184</v>
      </c>
    </row>
    <row r="13" spans="2:10" ht="12.75">
      <c r="B13" s="299" t="s">
        <v>257</v>
      </c>
      <c r="C13" s="295">
        <v>3193</v>
      </c>
      <c r="D13" s="295">
        <v>219</v>
      </c>
      <c r="E13" s="295">
        <v>2288</v>
      </c>
      <c r="F13" s="295"/>
      <c r="G13" s="300">
        <v>3776</v>
      </c>
      <c r="H13" s="316">
        <f t="shared" si="0"/>
        <v>9257</v>
      </c>
      <c r="I13" s="316">
        <f>D13+F13</f>
        <v>219</v>
      </c>
      <c r="J13" s="297">
        <f>SUM(C13:G13)</f>
        <v>9476</v>
      </c>
    </row>
    <row r="14" spans="2:10" ht="13.5" thickBot="1">
      <c r="B14" s="299" t="s">
        <v>258</v>
      </c>
      <c r="C14" s="301"/>
      <c r="D14" s="301"/>
      <c r="E14" s="295">
        <v>534</v>
      </c>
      <c r="F14" s="295"/>
      <c r="G14" s="296"/>
      <c r="H14" s="316">
        <f t="shared" si="0"/>
        <v>534</v>
      </c>
      <c r="I14" s="316"/>
      <c r="J14" s="297">
        <f>SUM(C14:G14)</f>
        <v>534</v>
      </c>
    </row>
    <row r="15" spans="2:10" ht="13.5" thickBot="1">
      <c r="B15" s="302" t="s">
        <v>259</v>
      </c>
      <c r="C15" s="303">
        <f>SUM(C11:C14)</f>
        <v>34316</v>
      </c>
      <c r="D15" s="303">
        <f>SUM(D11:D14)</f>
        <v>7988</v>
      </c>
      <c r="E15" s="303">
        <f>SUM(E11:E14)</f>
        <v>4773</v>
      </c>
      <c r="F15" s="303">
        <f>SUM(F11:F14)</f>
        <v>65</v>
      </c>
      <c r="G15" s="303">
        <f>SUM(G11:G14)</f>
        <v>6075</v>
      </c>
      <c r="H15" s="317">
        <f t="shared" si="0"/>
        <v>45164</v>
      </c>
      <c r="I15" s="317">
        <f>D15+F15</f>
        <v>8053</v>
      </c>
      <c r="J15" s="304">
        <f>SUM(J11:J14)</f>
        <v>53217</v>
      </c>
    </row>
    <row r="16" spans="2:10" ht="12.75">
      <c r="B16" s="299" t="s">
        <v>260</v>
      </c>
      <c r="C16" s="295"/>
      <c r="D16" s="295"/>
      <c r="E16" s="295">
        <v>1780</v>
      </c>
      <c r="F16" s="295"/>
      <c r="G16" s="300"/>
      <c r="H16" s="316">
        <f t="shared" si="0"/>
        <v>1780</v>
      </c>
      <c r="I16" s="316"/>
      <c r="J16" s="297">
        <f>SUM(C16:G16)</f>
        <v>1780</v>
      </c>
    </row>
    <row r="17" spans="2:10" ht="12.75">
      <c r="B17" s="299" t="s">
        <v>261</v>
      </c>
      <c r="C17" s="295"/>
      <c r="D17" s="295"/>
      <c r="E17" s="295"/>
      <c r="F17" s="295"/>
      <c r="G17" s="300">
        <v>1446</v>
      </c>
      <c r="H17" s="316">
        <f t="shared" si="0"/>
        <v>1446</v>
      </c>
      <c r="I17" s="316"/>
      <c r="J17" s="297">
        <f>SUM(C17:G17)</f>
        <v>1446</v>
      </c>
    </row>
    <row r="18" spans="2:10" ht="12.75">
      <c r="B18" s="299" t="s">
        <v>262</v>
      </c>
      <c r="C18" s="295"/>
      <c r="D18" s="295"/>
      <c r="E18" s="295"/>
      <c r="F18" s="295"/>
      <c r="G18" s="300">
        <v>2226</v>
      </c>
      <c r="H18" s="316">
        <f t="shared" si="0"/>
        <v>2226</v>
      </c>
      <c r="I18" s="319"/>
      <c r="J18" s="297">
        <f>SUM(C18:G18)</f>
        <v>2226</v>
      </c>
    </row>
    <row r="19" spans="2:10" ht="12.75">
      <c r="B19" s="299" t="s">
        <v>263</v>
      </c>
      <c r="C19" s="295"/>
      <c r="D19" s="295"/>
      <c r="E19" s="295">
        <v>356</v>
      </c>
      <c r="F19" s="295"/>
      <c r="G19" s="300">
        <v>734</v>
      </c>
      <c r="H19" s="316">
        <f t="shared" si="0"/>
        <v>1090</v>
      </c>
      <c r="I19" s="319"/>
      <c r="J19" s="297">
        <f>SUM(C19:G19)</f>
        <v>1090</v>
      </c>
    </row>
    <row r="20" spans="2:10" ht="13.5" thickBot="1">
      <c r="B20" s="299" t="s">
        <v>304</v>
      </c>
      <c r="C20" s="295">
        <v>178</v>
      </c>
      <c r="D20" s="295">
        <v>59</v>
      </c>
      <c r="E20" s="295"/>
      <c r="F20" s="295"/>
      <c r="G20" s="300"/>
      <c r="H20" s="316">
        <f t="shared" si="0"/>
        <v>178</v>
      </c>
      <c r="I20" s="319">
        <f>D20+F20</f>
        <v>59</v>
      </c>
      <c r="J20" s="297">
        <f>SUM(C20:G20)</f>
        <v>237</v>
      </c>
    </row>
    <row r="21" spans="2:10" ht="13.5" thickBot="1">
      <c r="B21" s="305" t="s">
        <v>264</v>
      </c>
      <c r="C21" s="303">
        <v>178</v>
      </c>
      <c r="D21" s="303">
        <v>59</v>
      </c>
      <c r="E21" s="303">
        <f>SUM(E16:E19)</f>
        <v>2136</v>
      </c>
      <c r="F21" s="303">
        <f>SUM(F16:F19)</f>
        <v>0</v>
      </c>
      <c r="G21" s="303">
        <f>SUM(G16:G19)</f>
        <v>4406</v>
      </c>
      <c r="H21" s="318">
        <f t="shared" si="0"/>
        <v>6720</v>
      </c>
      <c r="I21" s="322">
        <f>D21+F21</f>
        <v>59</v>
      </c>
      <c r="J21" s="304">
        <f>SUM(J16:J20)</f>
        <v>6779</v>
      </c>
    </row>
    <row r="22" spans="2:10" s="308" customFormat="1" ht="13.5" thickBot="1">
      <c r="B22" s="306" t="s">
        <v>265</v>
      </c>
      <c r="C22" s="300">
        <f>C15-C21</f>
        <v>34138</v>
      </c>
      <c r="D22" s="300">
        <f>D15-D21</f>
        <v>7929</v>
      </c>
      <c r="E22" s="300">
        <f>E15-E21</f>
        <v>2637</v>
      </c>
      <c r="F22" s="300">
        <f>F15-F21</f>
        <v>65</v>
      </c>
      <c r="G22" s="300"/>
      <c r="H22" s="319"/>
      <c r="I22" s="319"/>
      <c r="J22" s="307">
        <f>J15-J21</f>
        <v>46438</v>
      </c>
    </row>
    <row r="23" spans="2:10" s="312" customFormat="1" ht="13.5" thickBot="1">
      <c r="B23" s="309" t="s">
        <v>266</v>
      </c>
      <c r="C23" s="310">
        <f>C21+C22</f>
        <v>34316</v>
      </c>
      <c r="D23" s="310">
        <f>D21+D22</f>
        <v>7988</v>
      </c>
      <c r="E23" s="310">
        <f>E21+E22</f>
        <v>4773</v>
      </c>
      <c r="F23" s="310">
        <f>F21+F22</f>
        <v>65</v>
      </c>
      <c r="G23" s="310">
        <f>G21+G22</f>
        <v>4406</v>
      </c>
      <c r="H23" s="320"/>
      <c r="I23" s="322"/>
      <c r="J23" s="311">
        <f>J21+J22</f>
        <v>53217</v>
      </c>
    </row>
    <row r="24" spans="2:10" s="308" customFormat="1" ht="12.75">
      <c r="B24" s="308" t="s">
        <v>267</v>
      </c>
      <c r="C24" s="313"/>
      <c r="D24" s="314"/>
      <c r="E24" s="313"/>
      <c r="F24" s="313"/>
      <c r="G24" s="313"/>
      <c r="H24" s="313"/>
      <c r="I24" s="313"/>
      <c r="J24" s="314"/>
    </row>
    <row r="25" spans="3:10" s="308" customFormat="1" ht="12.75">
      <c r="C25" s="313"/>
      <c r="D25" s="323" t="s">
        <v>281</v>
      </c>
      <c r="E25" s="324" t="s">
        <v>281</v>
      </c>
      <c r="F25" s="324"/>
      <c r="G25" s="324"/>
      <c r="H25" s="324"/>
      <c r="I25" s="324" t="s">
        <v>281</v>
      </c>
      <c r="J25" s="323" t="s">
        <v>281</v>
      </c>
    </row>
    <row r="26" spans="2:10" s="308" customFormat="1" ht="12.75">
      <c r="B26" s="308" t="s">
        <v>268</v>
      </c>
      <c r="C26" s="313"/>
      <c r="D26" s="313">
        <v>7661</v>
      </c>
      <c r="E26" s="313">
        <v>7699</v>
      </c>
      <c r="F26" s="313" t="s">
        <v>269</v>
      </c>
      <c r="G26" s="313"/>
      <c r="H26" s="313"/>
      <c r="I26" s="313">
        <v>44354</v>
      </c>
      <c r="J26" s="313">
        <v>45518</v>
      </c>
    </row>
    <row r="27" spans="2:9" s="308" customFormat="1" ht="12.75">
      <c r="B27" s="308" t="s">
        <v>282</v>
      </c>
      <c r="C27" s="313"/>
      <c r="D27" s="313"/>
      <c r="F27" s="313"/>
      <c r="G27" s="313"/>
      <c r="H27" s="313"/>
      <c r="I27" s="313"/>
    </row>
    <row r="28" spans="2:10" s="308" customFormat="1" ht="12.75">
      <c r="B28" s="308" t="s">
        <v>270</v>
      </c>
      <c r="C28" s="313"/>
      <c r="D28" s="313">
        <v>4058</v>
      </c>
      <c r="E28" s="313">
        <v>4058</v>
      </c>
      <c r="F28" s="313" t="s">
        <v>271</v>
      </c>
      <c r="G28" s="313"/>
      <c r="H28" s="313"/>
      <c r="I28" s="313">
        <v>16436</v>
      </c>
      <c r="J28" s="313">
        <v>16436</v>
      </c>
    </row>
    <row r="29" spans="2:10" s="308" customFormat="1" ht="12.75">
      <c r="B29" s="308" t="s">
        <v>272</v>
      </c>
      <c r="C29" s="313"/>
      <c r="D29" s="313">
        <v>59</v>
      </c>
      <c r="E29" s="308">
        <v>59</v>
      </c>
      <c r="F29" s="313" t="s">
        <v>273</v>
      </c>
      <c r="G29" s="313" t="s">
        <v>274</v>
      </c>
      <c r="H29" s="313"/>
      <c r="I29" s="313">
        <v>5520</v>
      </c>
      <c r="J29" s="313">
        <v>6720</v>
      </c>
    </row>
    <row r="30" spans="2:10" s="308" customFormat="1" ht="12.75">
      <c r="B30" s="308" t="s">
        <v>275</v>
      </c>
      <c r="C30" s="313"/>
      <c r="D30" s="313">
        <f>D26-D28-D29</f>
        <v>3544</v>
      </c>
      <c r="E30" s="313">
        <f>E26-E28-E29</f>
        <v>3582</v>
      </c>
      <c r="F30" s="313" t="s">
        <v>275</v>
      </c>
      <c r="G30" s="313"/>
      <c r="H30" s="313"/>
      <c r="I30" s="313">
        <f>I26-I28-I29</f>
        <v>22398</v>
      </c>
      <c r="J30" s="313">
        <f>J26-J28-J29</f>
        <v>22362</v>
      </c>
    </row>
    <row r="31" spans="2:9" s="308" customFormat="1" ht="12.75">
      <c r="B31" s="308" t="s">
        <v>276</v>
      </c>
      <c r="C31" s="313"/>
      <c r="D31" s="313"/>
      <c r="F31" s="313" t="s">
        <v>277</v>
      </c>
      <c r="G31" s="313"/>
      <c r="H31" s="313"/>
      <c r="I31" s="313"/>
    </row>
    <row r="32" spans="2:10" s="308" customFormat="1" ht="12.75">
      <c r="B32" s="308" t="s">
        <v>278</v>
      </c>
      <c r="C32" s="313"/>
      <c r="D32" s="313">
        <f>D30</f>
        <v>3544</v>
      </c>
      <c r="E32" s="313">
        <f>E30</f>
        <v>3582</v>
      </c>
      <c r="F32" s="313" t="s">
        <v>279</v>
      </c>
      <c r="G32" s="313"/>
      <c r="H32" s="313"/>
      <c r="I32" s="313">
        <f>I30</f>
        <v>22398</v>
      </c>
      <c r="J32" s="313">
        <f>J30</f>
        <v>22362</v>
      </c>
    </row>
    <row r="33" spans="3:9" s="308" customFormat="1" ht="12.75">
      <c r="C33" s="313"/>
      <c r="D33" s="313"/>
      <c r="E33" s="313"/>
      <c r="F33" s="313"/>
      <c r="G33" s="313"/>
      <c r="H33" s="313"/>
      <c r="I33" s="313"/>
    </row>
    <row r="34" spans="3:9" s="308" customFormat="1" ht="12.75">
      <c r="C34" s="313"/>
      <c r="D34" s="313"/>
      <c r="E34" s="313"/>
      <c r="F34" s="313"/>
      <c r="G34" s="313"/>
      <c r="H34" s="313"/>
      <c r="I34" s="313"/>
    </row>
    <row r="35" spans="3:9" s="308" customFormat="1" ht="12.75">
      <c r="C35" s="313"/>
      <c r="D35" s="313"/>
      <c r="E35" s="313"/>
      <c r="F35" s="313"/>
      <c r="G35" s="313"/>
      <c r="H35" s="313"/>
      <c r="I35" s="313"/>
    </row>
    <row r="36" spans="3:9" s="308" customFormat="1" ht="12.75">
      <c r="C36" s="313"/>
      <c r="D36" s="313"/>
      <c r="E36" s="313"/>
      <c r="F36" s="313"/>
      <c r="G36" s="313"/>
      <c r="H36" s="313"/>
      <c r="I36" s="313"/>
    </row>
    <row r="37" spans="3:10" s="308" customFormat="1" ht="12.75">
      <c r="C37" s="313"/>
      <c r="D37" s="313"/>
      <c r="E37" s="313"/>
      <c r="F37" s="313"/>
      <c r="G37" s="313"/>
      <c r="H37" s="313"/>
      <c r="I37" s="313"/>
      <c r="J37" s="313"/>
    </row>
    <row r="38" spans="3:10" s="308" customFormat="1" ht="12.75">
      <c r="C38" s="313"/>
      <c r="D38" s="313"/>
      <c r="E38" s="313"/>
      <c r="F38" s="313"/>
      <c r="G38" s="313"/>
      <c r="H38" s="313"/>
      <c r="I38" s="313"/>
      <c r="J38" s="313"/>
    </row>
    <row r="39" spans="3:10" s="308" customFormat="1" ht="12.75">
      <c r="C39" s="313"/>
      <c r="D39" s="313"/>
      <c r="E39" s="313"/>
      <c r="F39" s="313"/>
      <c r="G39" s="313"/>
      <c r="H39" s="313"/>
      <c r="I39" s="313"/>
      <c r="J39" s="313"/>
    </row>
  </sheetData>
  <mergeCells count="4">
    <mergeCell ref="A3:K3"/>
    <mergeCell ref="B4:J4"/>
    <mergeCell ref="E9:F9"/>
    <mergeCell ref="H9:I9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&amp;C&amp;"Arial,Félkövér"&amp;12Palotás Óvodai Társulás
2007.évi költségvetésének módosítása VI.&amp;R5. sz.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G38" sqref="G38"/>
    </sheetView>
  </sheetViews>
  <sheetFormatPr defaultColWidth="9.140625" defaultRowHeight="12.75"/>
  <cols>
    <col min="1" max="1" width="8.140625" style="159" customWidth="1"/>
    <col min="2" max="3" width="9.140625" style="159" customWidth="1"/>
    <col min="4" max="4" width="18.28125" style="159" customWidth="1"/>
    <col min="5" max="5" width="11.57421875" style="160" customWidth="1"/>
    <col min="6" max="6" width="12.8515625" style="159" customWidth="1"/>
    <col min="7" max="7" width="15.8515625" style="160" customWidth="1"/>
    <col min="8" max="8" width="13.57421875" style="159" customWidth="1"/>
    <col min="9" max="9" width="14.8515625" style="160" customWidth="1"/>
    <col min="10" max="10" width="12.7109375" style="160" bestFit="1" customWidth="1"/>
    <col min="11" max="16384" width="9.140625" style="159" customWidth="1"/>
  </cols>
  <sheetData>
    <row r="1" spans="1:11" ht="12.75">
      <c r="A1" s="376"/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ht="13.5" thickBot="1"/>
    <row r="3" spans="2:10" ht="12.75">
      <c r="B3" s="161" t="s">
        <v>150</v>
      </c>
      <c r="C3" s="162"/>
      <c r="D3" s="162"/>
      <c r="E3" s="163" t="s">
        <v>151</v>
      </c>
      <c r="F3" s="164" t="s">
        <v>105</v>
      </c>
      <c r="G3" s="163" t="s">
        <v>106</v>
      </c>
      <c r="H3" s="164" t="s">
        <v>105</v>
      </c>
      <c r="I3" s="163" t="s">
        <v>106</v>
      </c>
      <c r="J3" s="165" t="s">
        <v>55</v>
      </c>
    </row>
    <row r="4" spans="2:10" ht="13.5" thickBot="1">
      <c r="B4" s="166"/>
      <c r="C4" s="167"/>
      <c r="D4" s="167"/>
      <c r="E4" s="168" t="s">
        <v>108</v>
      </c>
      <c r="F4" s="169" t="s">
        <v>91</v>
      </c>
      <c r="G4" s="168" t="s">
        <v>91</v>
      </c>
      <c r="H4" s="169" t="s">
        <v>94</v>
      </c>
      <c r="I4" s="168" t="s">
        <v>94</v>
      </c>
      <c r="J4" s="170"/>
    </row>
    <row r="5" spans="2:10" ht="12.75">
      <c r="B5" s="171"/>
      <c r="C5" s="172"/>
      <c r="D5" s="172"/>
      <c r="E5" s="173"/>
      <c r="F5" s="174"/>
      <c r="G5" s="173"/>
      <c r="H5" s="174"/>
      <c r="I5" s="173"/>
      <c r="J5" s="175"/>
    </row>
    <row r="6" spans="2:10" ht="12.75">
      <c r="B6" s="171" t="s">
        <v>152</v>
      </c>
      <c r="C6" s="172"/>
      <c r="D6" s="172"/>
      <c r="E6" s="173"/>
      <c r="F6" s="174"/>
      <c r="G6" s="173"/>
      <c r="H6" s="174"/>
      <c r="I6" s="173"/>
      <c r="J6" s="175"/>
    </row>
    <row r="7" spans="2:10" ht="12.75">
      <c r="B7" s="171" t="s">
        <v>153</v>
      </c>
      <c r="C7" s="172" t="s">
        <v>154</v>
      </c>
      <c r="D7" s="172"/>
      <c r="E7" s="176" t="s">
        <v>155</v>
      </c>
      <c r="F7" s="174">
        <v>56</v>
      </c>
      <c r="G7" s="173">
        <v>7429334</v>
      </c>
      <c r="H7" s="174">
        <v>11</v>
      </c>
      <c r="I7" s="173">
        <v>1459333</v>
      </c>
      <c r="J7" s="175">
        <f>G7+I7</f>
        <v>8888667</v>
      </c>
    </row>
    <row r="8" spans="2:10" ht="12.75">
      <c r="B8" s="171"/>
      <c r="C8" s="172" t="s">
        <v>156</v>
      </c>
      <c r="D8" s="172"/>
      <c r="E8" s="176" t="s">
        <v>115</v>
      </c>
      <c r="F8" s="174" t="s">
        <v>116</v>
      </c>
      <c r="G8" s="173">
        <v>4675000</v>
      </c>
      <c r="H8" s="174" t="s">
        <v>116</v>
      </c>
      <c r="I8" s="173">
        <v>765000</v>
      </c>
      <c r="J8" s="175">
        <f>G8+I8</f>
        <v>5440000</v>
      </c>
    </row>
    <row r="9" spans="2:10" ht="12.75">
      <c r="B9" s="171" t="s">
        <v>157</v>
      </c>
      <c r="C9" s="172"/>
      <c r="D9" s="172"/>
      <c r="E9" s="176" t="s">
        <v>123</v>
      </c>
      <c r="F9" s="174">
        <v>5</v>
      </c>
      <c r="G9" s="173">
        <v>50000</v>
      </c>
      <c r="H9" s="174">
        <v>2</v>
      </c>
      <c r="I9" s="173">
        <v>20000</v>
      </c>
      <c r="J9" s="175">
        <f>G9+I9</f>
        <v>70000</v>
      </c>
    </row>
    <row r="10" spans="2:10" ht="12.75">
      <c r="B10" s="171"/>
      <c r="C10" s="172" t="s">
        <v>121</v>
      </c>
      <c r="D10" s="172"/>
      <c r="E10" s="176"/>
      <c r="F10" s="174"/>
      <c r="G10" s="173"/>
      <c r="H10" s="174"/>
      <c r="I10" s="173"/>
      <c r="J10" s="175"/>
    </row>
    <row r="11" spans="2:10" ht="12.75">
      <c r="B11" s="171" t="s">
        <v>158</v>
      </c>
      <c r="C11" s="172"/>
      <c r="D11" s="172"/>
      <c r="E11" s="176">
        <v>45000</v>
      </c>
      <c r="F11" s="174"/>
      <c r="G11" s="173"/>
      <c r="H11" s="174"/>
      <c r="I11" s="173"/>
      <c r="J11" s="175"/>
    </row>
    <row r="12" spans="2:10" ht="12.75">
      <c r="B12" s="171"/>
      <c r="C12" s="177" t="s">
        <v>121</v>
      </c>
      <c r="D12" s="172"/>
      <c r="E12" s="176"/>
      <c r="F12" s="178" t="s">
        <v>116</v>
      </c>
      <c r="G12" s="173">
        <v>1410000</v>
      </c>
      <c r="H12" s="178" t="s">
        <v>116</v>
      </c>
      <c r="I12" s="173">
        <v>270000</v>
      </c>
      <c r="J12" s="175">
        <f>G12+I12</f>
        <v>1680000</v>
      </c>
    </row>
    <row r="13" spans="2:10" ht="12.75">
      <c r="B13" s="171"/>
      <c r="C13" s="179" t="s">
        <v>159</v>
      </c>
      <c r="D13" s="172"/>
      <c r="E13" s="173"/>
      <c r="F13" s="178" t="s">
        <v>116</v>
      </c>
      <c r="G13" s="173">
        <v>793125</v>
      </c>
      <c r="H13" s="178" t="s">
        <v>116</v>
      </c>
      <c r="I13" s="173">
        <v>151875</v>
      </c>
      <c r="J13" s="175">
        <f>G13+I13</f>
        <v>945000</v>
      </c>
    </row>
    <row r="14" spans="2:10" ht="12.75">
      <c r="B14" s="171" t="s">
        <v>160</v>
      </c>
      <c r="C14" s="172"/>
      <c r="D14" s="172"/>
      <c r="E14" s="173">
        <v>25000</v>
      </c>
      <c r="F14" s="174">
        <v>56</v>
      </c>
      <c r="G14" s="173">
        <v>933334</v>
      </c>
      <c r="H14" s="174">
        <v>11</v>
      </c>
      <c r="I14" s="173">
        <v>183333</v>
      </c>
      <c r="J14" s="175">
        <f>G14+I14</f>
        <v>1116667</v>
      </c>
    </row>
    <row r="15" spans="2:10" ht="12.75">
      <c r="B15" s="171"/>
      <c r="C15" s="172" t="s">
        <v>121</v>
      </c>
      <c r="D15" s="172"/>
      <c r="E15" s="173"/>
      <c r="F15" s="174"/>
      <c r="G15" s="173"/>
      <c r="H15" s="174"/>
      <c r="I15" s="173"/>
      <c r="J15" s="175"/>
    </row>
    <row r="16" spans="2:10" ht="12.75">
      <c r="B16" s="171" t="s">
        <v>161</v>
      </c>
      <c r="C16" s="172"/>
      <c r="D16" s="172"/>
      <c r="E16" s="173"/>
      <c r="F16" s="174"/>
      <c r="G16" s="173"/>
      <c r="H16" s="174"/>
      <c r="I16" s="173"/>
      <c r="J16" s="175"/>
    </row>
    <row r="17" spans="2:10" ht="12.75">
      <c r="B17" s="171"/>
      <c r="C17" s="172" t="s">
        <v>162</v>
      </c>
      <c r="D17" s="172"/>
      <c r="E17" s="176" t="s">
        <v>163</v>
      </c>
      <c r="F17" s="174">
        <v>8</v>
      </c>
      <c r="G17" s="173">
        <v>440000</v>
      </c>
      <c r="H17" s="174">
        <v>3</v>
      </c>
      <c r="I17" s="173">
        <v>165000</v>
      </c>
      <c r="J17" s="175">
        <f>G17+I17</f>
        <v>605000</v>
      </c>
    </row>
    <row r="18" spans="2:10" ht="12.75">
      <c r="B18" s="171"/>
      <c r="C18" s="172" t="s">
        <v>164</v>
      </c>
      <c r="D18" s="172"/>
      <c r="E18" s="176" t="s">
        <v>163</v>
      </c>
      <c r="F18" s="174">
        <v>4</v>
      </c>
      <c r="G18" s="173">
        <v>220000</v>
      </c>
      <c r="H18" s="174">
        <v>2</v>
      </c>
      <c r="I18" s="173">
        <v>110000</v>
      </c>
      <c r="J18" s="175">
        <f>G18+I18</f>
        <v>330000</v>
      </c>
    </row>
    <row r="19" spans="2:10" ht="12.75">
      <c r="B19" s="171"/>
      <c r="C19" s="172"/>
      <c r="D19" s="172"/>
      <c r="E19" s="173"/>
      <c r="F19" s="174"/>
      <c r="G19" s="173"/>
      <c r="H19" s="174"/>
      <c r="I19" s="173"/>
      <c r="J19" s="175"/>
    </row>
    <row r="20" spans="2:10" ht="12.75">
      <c r="B20" s="171" t="s">
        <v>165</v>
      </c>
      <c r="C20" s="172"/>
      <c r="D20" s="172"/>
      <c r="E20" s="176" t="s">
        <v>138</v>
      </c>
      <c r="F20" s="174">
        <v>56</v>
      </c>
      <c r="G20" s="173">
        <v>26880</v>
      </c>
      <c r="H20" s="174">
        <v>11</v>
      </c>
      <c r="I20" s="173">
        <v>5280</v>
      </c>
      <c r="J20" s="175">
        <f>G20+I20</f>
        <v>32160</v>
      </c>
    </row>
    <row r="21" spans="2:10" ht="12.75">
      <c r="B21" s="171"/>
      <c r="C21" s="172"/>
      <c r="D21" s="172"/>
      <c r="E21" s="173"/>
      <c r="F21" s="174"/>
      <c r="G21" s="173"/>
      <c r="H21" s="174"/>
      <c r="I21" s="173"/>
      <c r="J21" s="175"/>
    </row>
    <row r="22" spans="2:10" ht="12.75">
      <c r="B22" s="171" t="s">
        <v>166</v>
      </c>
      <c r="C22" s="172"/>
      <c r="D22" s="172"/>
      <c r="E22" s="173"/>
      <c r="F22" s="174"/>
      <c r="G22" s="173"/>
      <c r="H22" s="174"/>
      <c r="I22" s="173"/>
      <c r="J22" s="175"/>
    </row>
    <row r="23" spans="2:10" ht="12.75">
      <c r="B23" s="171"/>
      <c r="C23" s="172"/>
      <c r="D23" s="172"/>
      <c r="E23" s="173"/>
      <c r="F23" s="174"/>
      <c r="G23" s="173"/>
      <c r="H23" s="174"/>
      <c r="I23" s="173"/>
      <c r="J23" s="175"/>
    </row>
    <row r="24" spans="2:10" ht="12.75">
      <c r="B24" s="171" t="s">
        <v>167</v>
      </c>
      <c r="C24" s="172"/>
      <c r="D24" s="172"/>
      <c r="E24" s="173">
        <v>11700</v>
      </c>
      <c r="F24" s="174">
        <v>6</v>
      </c>
      <c r="G24" s="173">
        <v>70200</v>
      </c>
      <c r="H24" s="174">
        <v>2</v>
      </c>
      <c r="I24" s="173">
        <v>23400</v>
      </c>
      <c r="J24" s="175">
        <f>G24+I24</f>
        <v>93600</v>
      </c>
    </row>
    <row r="25" spans="2:10" ht="12.75">
      <c r="B25" s="171"/>
      <c r="C25" s="172"/>
      <c r="D25" s="172"/>
      <c r="E25" s="173"/>
      <c r="F25" s="174"/>
      <c r="G25" s="173"/>
      <c r="H25" s="174"/>
      <c r="I25" s="173"/>
      <c r="J25" s="175"/>
    </row>
    <row r="26" spans="2:10" ht="12.75">
      <c r="B26" s="171" t="s">
        <v>168</v>
      </c>
      <c r="C26" s="172"/>
      <c r="D26" s="172"/>
      <c r="E26" s="173">
        <v>1400</v>
      </c>
      <c r="F26" s="174">
        <v>56</v>
      </c>
      <c r="G26" s="173">
        <f>E26*F26</f>
        <v>78400</v>
      </c>
      <c r="H26" s="174">
        <v>11</v>
      </c>
      <c r="I26" s="173">
        <f>E26*H26</f>
        <v>15400</v>
      </c>
      <c r="J26" s="175">
        <f>G26+I26</f>
        <v>93800</v>
      </c>
    </row>
    <row r="27" spans="2:10" ht="12.75">
      <c r="B27" s="171" t="s">
        <v>169</v>
      </c>
      <c r="C27" s="172"/>
      <c r="D27" s="172"/>
      <c r="E27" s="173"/>
      <c r="F27" s="174"/>
      <c r="G27" s="173"/>
      <c r="H27" s="174"/>
      <c r="I27" s="173"/>
      <c r="J27" s="175"/>
    </row>
    <row r="28" spans="2:10" ht="12.75" hidden="1">
      <c r="B28" s="171"/>
      <c r="C28" s="172"/>
      <c r="D28" s="172"/>
      <c r="E28" s="173"/>
      <c r="F28" s="174"/>
      <c r="G28" s="173"/>
      <c r="H28" s="174"/>
      <c r="I28" s="173"/>
      <c r="J28" s="175"/>
    </row>
    <row r="29" spans="2:10" ht="13.5" thickBot="1">
      <c r="B29" s="171"/>
      <c r="C29" s="172" t="s">
        <v>170</v>
      </c>
      <c r="D29" s="172"/>
      <c r="E29" s="173"/>
      <c r="F29" s="174"/>
      <c r="G29" s="173"/>
      <c r="H29" s="174"/>
      <c r="I29" s="173"/>
      <c r="J29" s="175"/>
    </row>
    <row r="30" spans="2:10" ht="13.5" thickBot="1">
      <c r="B30" s="180" t="s">
        <v>171</v>
      </c>
      <c r="C30" s="181"/>
      <c r="D30" s="181"/>
      <c r="E30" s="182"/>
      <c r="F30" s="181"/>
      <c r="G30" s="182">
        <f>SUM(G6:G26)</f>
        <v>16126273</v>
      </c>
      <c r="H30" s="183"/>
      <c r="I30" s="182">
        <f>SUM(I6:I26)</f>
        <v>3168621</v>
      </c>
      <c r="J30" s="184">
        <f>SUM(J6:J26)</f>
        <v>19294894</v>
      </c>
    </row>
    <row r="31" spans="2:10" ht="12.75" hidden="1">
      <c r="B31" s="185"/>
      <c r="C31" s="172"/>
      <c r="D31" s="172"/>
      <c r="E31" s="186"/>
      <c r="F31" s="172"/>
      <c r="G31" s="186"/>
      <c r="H31" s="172"/>
      <c r="I31" s="186"/>
      <c r="J31" s="175"/>
    </row>
    <row r="32" spans="2:11" ht="12.75">
      <c r="B32" s="187" t="s">
        <v>172</v>
      </c>
      <c r="C32" s="188"/>
      <c r="D32" s="164"/>
      <c r="E32" s="189"/>
      <c r="F32" s="190"/>
      <c r="G32" s="189"/>
      <c r="H32" s="190"/>
      <c r="I32" s="189"/>
      <c r="J32" s="165"/>
      <c r="K32" s="191"/>
    </row>
    <row r="33" spans="2:11" ht="11.25" customHeight="1">
      <c r="B33" s="192" t="s">
        <v>173</v>
      </c>
      <c r="C33" s="193"/>
      <c r="D33" s="174"/>
      <c r="E33" s="173"/>
      <c r="F33" s="174"/>
      <c r="G33" s="173"/>
      <c r="H33" s="174"/>
      <c r="I33" s="173"/>
      <c r="J33" s="175"/>
      <c r="K33" s="191"/>
    </row>
    <row r="34" spans="2:11" ht="12.75">
      <c r="B34" s="192"/>
      <c r="C34" s="193" t="s">
        <v>174</v>
      </c>
      <c r="D34" s="174"/>
      <c r="E34" s="173">
        <v>80000</v>
      </c>
      <c r="F34" s="174">
        <v>2</v>
      </c>
      <c r="G34" s="173">
        <f>E34*F34</f>
        <v>160000</v>
      </c>
      <c r="H34" s="174">
        <v>1</v>
      </c>
      <c r="I34" s="173">
        <f>E34*H34</f>
        <v>80000</v>
      </c>
      <c r="J34" s="175">
        <f>G34+I34</f>
        <v>240000</v>
      </c>
      <c r="K34" s="191"/>
    </row>
    <row r="35" spans="2:11" ht="12.75">
      <c r="B35" s="171"/>
      <c r="C35" s="172" t="s">
        <v>175</v>
      </c>
      <c r="D35" s="172"/>
      <c r="E35" s="173">
        <v>40000</v>
      </c>
      <c r="F35" s="174">
        <v>2</v>
      </c>
      <c r="G35" s="173">
        <f>E35*F35</f>
        <v>80000</v>
      </c>
      <c r="H35" s="174">
        <v>1</v>
      </c>
      <c r="I35" s="173">
        <f>E35*H35</f>
        <v>40000</v>
      </c>
      <c r="J35" s="175">
        <f>G35+I35</f>
        <v>120000</v>
      </c>
      <c r="K35" s="191"/>
    </row>
    <row r="36" spans="2:11" ht="13.5" thickBot="1">
      <c r="B36" s="192" t="s">
        <v>176</v>
      </c>
      <c r="C36" s="193"/>
      <c r="D36" s="174"/>
      <c r="E36" s="173">
        <v>70000</v>
      </c>
      <c r="F36" s="174">
        <v>1</v>
      </c>
      <c r="G36" s="173">
        <f>E36*F36</f>
        <v>70000</v>
      </c>
      <c r="H36" s="174">
        <v>11</v>
      </c>
      <c r="I36" s="173">
        <f>E36*H36</f>
        <v>770000</v>
      </c>
      <c r="J36" s="175">
        <f>G36+I36</f>
        <v>840000</v>
      </c>
      <c r="K36" s="191"/>
    </row>
    <row r="37" spans="2:11" ht="13.5" thickBot="1">
      <c r="B37" s="194" t="s">
        <v>178</v>
      </c>
      <c r="C37" s="195"/>
      <c r="D37" s="196"/>
      <c r="E37" s="197"/>
      <c r="F37" s="196"/>
      <c r="G37" s="182">
        <f>SUM(G34:G36)</f>
        <v>310000</v>
      </c>
      <c r="H37" s="183"/>
      <c r="I37" s="182">
        <f>SUM(I34:I36)</f>
        <v>890000</v>
      </c>
      <c r="J37" s="184">
        <f>SUM(J34:J36)</f>
        <v>1200000</v>
      </c>
      <c r="K37" s="191"/>
    </row>
    <row r="38" spans="2:10" ht="16.5" thickBot="1">
      <c r="B38" s="198" t="s">
        <v>177</v>
      </c>
      <c r="C38" s="199"/>
      <c r="D38" s="199"/>
      <c r="E38" s="200"/>
      <c r="F38" s="199"/>
      <c r="G38" s="200">
        <f>G30+G37</f>
        <v>16436273</v>
      </c>
      <c r="H38" s="199"/>
      <c r="I38" s="200">
        <f>I30+I37</f>
        <v>4058621</v>
      </c>
      <c r="J38" s="201">
        <f>J30+J37</f>
        <v>20494894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&amp;C&amp;"Arial,Félkövér"&amp;12Napköziotthonos Óvoda
2007.évi állami támogatás módosítása V.
&amp;R5/a 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G34"/>
  <sheetViews>
    <sheetView workbookViewId="0" topLeftCell="A1">
      <selection activeCell="E30" sqref="E30"/>
    </sheetView>
  </sheetViews>
  <sheetFormatPr defaultColWidth="9.140625" defaultRowHeight="12.75"/>
  <cols>
    <col min="1" max="1" width="9.140625" style="72" customWidth="1"/>
    <col min="2" max="2" width="36.00390625" style="72" customWidth="1"/>
    <col min="3" max="7" width="14.7109375" style="72" customWidth="1"/>
    <col min="8" max="8" width="3.140625" style="72" customWidth="1"/>
    <col min="9" max="16384" width="9.140625" style="72" customWidth="1"/>
  </cols>
  <sheetData>
    <row r="1" spans="2:7" ht="12.75" customHeight="1">
      <c r="B1" s="73" t="s">
        <v>54</v>
      </c>
      <c r="C1" s="74">
        <v>801214</v>
      </c>
      <c r="D1" s="74">
        <v>805113</v>
      </c>
      <c r="E1" s="74">
        <v>552323</v>
      </c>
      <c r="F1" s="74">
        <v>552411</v>
      </c>
      <c r="G1" s="74" t="s">
        <v>55</v>
      </c>
    </row>
    <row r="2" spans="2:7" ht="12.75" customHeight="1" thickBot="1">
      <c r="B2" s="75" t="s">
        <v>56</v>
      </c>
      <c r="C2" s="76" t="s">
        <v>57</v>
      </c>
      <c r="D2" s="76" t="s">
        <v>58</v>
      </c>
      <c r="E2" s="76" t="s">
        <v>59</v>
      </c>
      <c r="F2" s="76" t="s">
        <v>60</v>
      </c>
      <c r="G2" s="77"/>
    </row>
    <row r="3" spans="2:7" ht="15" customHeight="1">
      <c r="B3" s="78" t="s">
        <v>61</v>
      </c>
      <c r="C3" s="79"/>
      <c r="D3" s="79"/>
      <c r="E3" s="79"/>
      <c r="F3" s="79"/>
      <c r="G3" s="80"/>
    </row>
    <row r="4" spans="2:7" ht="15" customHeight="1">
      <c r="B4" s="81" t="s">
        <v>62</v>
      </c>
      <c r="C4" s="82">
        <v>41334</v>
      </c>
      <c r="D4" s="82">
        <v>2564</v>
      </c>
      <c r="E4" s="83">
        <v>1395</v>
      </c>
      <c r="F4" s="83">
        <v>181</v>
      </c>
      <c r="G4" s="80">
        <f aca="true" t="shared" si="0" ref="G4:G11">SUM(C4:F4)</f>
        <v>45474</v>
      </c>
    </row>
    <row r="5" spans="2:7" ht="15" customHeight="1">
      <c r="B5" s="84" t="s">
        <v>63</v>
      </c>
      <c r="C5" s="85">
        <v>13156</v>
      </c>
      <c r="D5" s="82">
        <v>810</v>
      </c>
      <c r="E5" s="86">
        <v>435</v>
      </c>
      <c r="F5" s="83">
        <v>54</v>
      </c>
      <c r="G5" s="80">
        <f t="shared" si="0"/>
        <v>14455</v>
      </c>
    </row>
    <row r="6" spans="2:7" ht="15" customHeight="1">
      <c r="B6" s="87" t="s">
        <v>64</v>
      </c>
      <c r="C6" s="83">
        <v>7307</v>
      </c>
      <c r="D6" s="88">
        <v>73</v>
      </c>
      <c r="E6" s="83">
        <v>3140</v>
      </c>
      <c r="F6" s="89">
        <v>191</v>
      </c>
      <c r="G6" s="80">
        <f t="shared" si="0"/>
        <v>10711</v>
      </c>
    </row>
    <row r="7" spans="2:7" ht="15" customHeight="1">
      <c r="B7" s="87" t="s">
        <v>65</v>
      </c>
      <c r="C7" s="90">
        <v>1038</v>
      </c>
      <c r="D7" s="91" t="s">
        <v>66</v>
      </c>
      <c r="E7" s="83" t="s">
        <v>66</v>
      </c>
      <c r="F7" s="89" t="s">
        <v>66</v>
      </c>
      <c r="G7" s="80">
        <f t="shared" si="0"/>
        <v>1038</v>
      </c>
    </row>
    <row r="8" spans="2:7" ht="15" customHeight="1">
      <c r="B8" s="81" t="s">
        <v>67</v>
      </c>
      <c r="C8" s="90" t="s">
        <v>68</v>
      </c>
      <c r="D8" s="83" t="s">
        <v>68</v>
      </c>
      <c r="E8" s="90">
        <v>626</v>
      </c>
      <c r="F8" s="83" t="s">
        <v>68</v>
      </c>
      <c r="G8" s="80">
        <f t="shared" si="0"/>
        <v>626</v>
      </c>
    </row>
    <row r="9" spans="2:7" ht="15" customHeight="1">
      <c r="B9" s="84" t="s">
        <v>69</v>
      </c>
      <c r="C9" s="82">
        <v>1112</v>
      </c>
      <c r="D9" s="83" t="s">
        <v>68</v>
      </c>
      <c r="E9" s="83" t="s">
        <v>68</v>
      </c>
      <c r="F9" s="83" t="s">
        <v>68</v>
      </c>
      <c r="G9" s="80">
        <f t="shared" si="0"/>
        <v>1112</v>
      </c>
    </row>
    <row r="10" spans="2:7" ht="15" customHeight="1" thickBot="1">
      <c r="B10" s="81" t="s">
        <v>70</v>
      </c>
      <c r="C10" s="83" t="s">
        <v>68</v>
      </c>
      <c r="D10" s="83" t="s">
        <v>68</v>
      </c>
      <c r="E10" s="83">
        <v>912</v>
      </c>
      <c r="F10" s="83" t="s">
        <v>68</v>
      </c>
      <c r="G10" s="80">
        <f t="shared" si="0"/>
        <v>912</v>
      </c>
    </row>
    <row r="11" spans="2:7" s="92" customFormat="1" ht="15" customHeight="1" thickBot="1">
      <c r="B11" s="93" t="s">
        <v>71</v>
      </c>
      <c r="C11" s="94">
        <f>SUM(C4:C10)</f>
        <v>63947</v>
      </c>
      <c r="D11" s="94">
        <f>SUM(D4:D10)</f>
        <v>3447</v>
      </c>
      <c r="E11" s="94">
        <f>SUM(E4:E10)</f>
        <v>6508</v>
      </c>
      <c r="F11" s="94">
        <f>SUM(F4:F10)</f>
        <v>426</v>
      </c>
      <c r="G11" s="95">
        <f t="shared" si="0"/>
        <v>74328</v>
      </c>
    </row>
    <row r="12" spans="2:7" ht="15" customHeight="1">
      <c r="B12" s="78" t="s">
        <v>72</v>
      </c>
      <c r="C12" s="82"/>
      <c r="D12" s="82"/>
      <c r="E12" s="85"/>
      <c r="F12" s="82"/>
      <c r="G12" s="96"/>
    </row>
    <row r="13" spans="2:7" ht="15" customHeight="1">
      <c r="B13" s="81" t="s">
        <v>73</v>
      </c>
      <c r="C13" s="83" t="s">
        <v>68</v>
      </c>
      <c r="D13" s="91" t="s">
        <v>68</v>
      </c>
      <c r="E13" s="83">
        <v>2287</v>
      </c>
      <c r="F13" s="89">
        <v>144</v>
      </c>
      <c r="G13" s="80">
        <f aca="true" t="shared" si="1" ref="G13:G19">SUM(C13:F13)</f>
        <v>2431</v>
      </c>
    </row>
    <row r="14" spans="2:7" ht="15" customHeight="1">
      <c r="B14" s="81" t="s">
        <v>74</v>
      </c>
      <c r="C14" s="83">
        <v>1352</v>
      </c>
      <c r="D14" s="83" t="s">
        <v>68</v>
      </c>
      <c r="E14" s="97">
        <v>652</v>
      </c>
      <c r="F14" s="83" t="s">
        <v>68</v>
      </c>
      <c r="G14" s="80">
        <f t="shared" si="1"/>
        <v>2004</v>
      </c>
    </row>
    <row r="15" spans="2:7" ht="15" customHeight="1">
      <c r="B15" s="81" t="s">
        <v>75</v>
      </c>
      <c r="C15" s="86" t="s">
        <v>68</v>
      </c>
      <c r="D15" s="91" t="s">
        <v>68</v>
      </c>
      <c r="E15" s="83">
        <v>457</v>
      </c>
      <c r="F15" s="89">
        <v>29</v>
      </c>
      <c r="G15" s="80">
        <f t="shared" si="1"/>
        <v>486</v>
      </c>
    </row>
    <row r="16" spans="2:7" ht="15" customHeight="1">
      <c r="B16" s="84" t="s">
        <v>76</v>
      </c>
      <c r="C16" s="86">
        <v>439</v>
      </c>
      <c r="D16" s="98" t="s">
        <v>66</v>
      </c>
      <c r="E16" s="83" t="s">
        <v>66</v>
      </c>
      <c r="F16" s="99" t="s">
        <v>66</v>
      </c>
      <c r="G16" s="80">
        <f t="shared" si="1"/>
        <v>439</v>
      </c>
    </row>
    <row r="17" spans="2:7" s="100" customFormat="1" ht="15" customHeight="1">
      <c r="B17" s="78" t="s">
        <v>77</v>
      </c>
      <c r="C17" s="101">
        <f>C14+C16</f>
        <v>1791</v>
      </c>
      <c r="D17" s="102">
        <f>SUM(D13:D16)</f>
        <v>0</v>
      </c>
      <c r="E17" s="102">
        <f>SUM(E13:E15)</f>
        <v>3396</v>
      </c>
      <c r="F17" s="102">
        <f>SUM(F13:F15)</f>
        <v>173</v>
      </c>
      <c r="G17" s="80">
        <f t="shared" si="1"/>
        <v>5360</v>
      </c>
    </row>
    <row r="18" spans="2:7" ht="15" customHeight="1" thickBot="1">
      <c r="B18" s="103" t="s">
        <v>78</v>
      </c>
      <c r="C18" s="86">
        <f>C11-C17</f>
        <v>62156</v>
      </c>
      <c r="D18" s="86">
        <f>D11-D17</f>
        <v>3447</v>
      </c>
      <c r="E18" s="86">
        <f>E11-E17</f>
        <v>3112</v>
      </c>
      <c r="F18" s="86">
        <f>F11-F17</f>
        <v>253</v>
      </c>
      <c r="G18" s="80">
        <f t="shared" si="1"/>
        <v>68968</v>
      </c>
    </row>
    <row r="19" spans="2:7" s="92" customFormat="1" ht="15" customHeight="1" thickBot="1">
      <c r="B19" s="93" t="s">
        <v>79</v>
      </c>
      <c r="C19" s="94">
        <f>C17+C18</f>
        <v>63947</v>
      </c>
      <c r="D19" s="94">
        <f>SUM(D17:D18)</f>
        <v>3447</v>
      </c>
      <c r="E19" s="94">
        <f>SUM(E17:E18)</f>
        <v>6508</v>
      </c>
      <c r="F19" s="94">
        <f>SUM(F17:F18)</f>
        <v>426</v>
      </c>
      <c r="G19" s="95">
        <f t="shared" si="1"/>
        <v>74328</v>
      </c>
    </row>
    <row r="20" spans="2:5" s="100" customFormat="1" ht="12.75">
      <c r="B20" s="100" t="s">
        <v>80</v>
      </c>
      <c r="E20" s="100" t="s">
        <v>81</v>
      </c>
    </row>
    <row r="21" spans="3:4" s="100" customFormat="1" ht="12.75">
      <c r="C21" s="100" t="s">
        <v>231</v>
      </c>
      <c r="D21" s="100" t="s">
        <v>231</v>
      </c>
    </row>
    <row r="22" spans="2:5" ht="15.75">
      <c r="B22" s="104" t="s">
        <v>82</v>
      </c>
      <c r="C22" s="105">
        <v>68819</v>
      </c>
      <c r="D22" s="105">
        <v>68968</v>
      </c>
      <c r="E22" s="72" t="s">
        <v>83</v>
      </c>
    </row>
    <row r="23" spans="2:5" ht="15.75">
      <c r="B23" s="104" t="s">
        <v>84</v>
      </c>
      <c r="C23" s="105"/>
      <c r="D23" s="106"/>
      <c r="E23" s="72" t="s">
        <v>85</v>
      </c>
    </row>
    <row r="24" spans="2:5" ht="15.75">
      <c r="B24" s="104" t="s">
        <v>86</v>
      </c>
      <c r="C24" s="105">
        <v>58330</v>
      </c>
      <c r="D24" s="106">
        <v>57937</v>
      </c>
      <c r="E24" s="72" t="s">
        <v>87</v>
      </c>
    </row>
    <row r="25" spans="3:5" ht="15.75">
      <c r="C25" s="328">
        <f>C22-C24</f>
        <v>10489</v>
      </c>
      <c r="D25" s="107">
        <f>D22-D24</f>
        <v>11031</v>
      </c>
      <c r="E25" s="72" t="s">
        <v>88</v>
      </c>
    </row>
    <row r="26" spans="2:5" ht="15.75">
      <c r="B26" s="104" t="s">
        <v>280</v>
      </c>
      <c r="C26" s="105">
        <v>6743</v>
      </c>
      <c r="D26" s="108">
        <v>6743</v>
      </c>
      <c r="E26" s="100" t="s">
        <v>89</v>
      </c>
    </row>
    <row r="27" spans="2:7" ht="15.75">
      <c r="B27" s="104" t="s">
        <v>93</v>
      </c>
      <c r="C27" s="328">
        <f>C25-C26</f>
        <v>3746</v>
      </c>
      <c r="D27" s="328">
        <f>D25-D26</f>
        <v>4288</v>
      </c>
      <c r="E27" s="104" t="s">
        <v>90</v>
      </c>
      <c r="G27" s="109"/>
    </row>
    <row r="28" spans="2:7" ht="15.75">
      <c r="B28" s="104" t="s">
        <v>96</v>
      </c>
      <c r="C28" s="105"/>
      <c r="D28" s="106"/>
      <c r="F28" s="104" t="s">
        <v>91</v>
      </c>
      <c r="G28" s="110" t="s">
        <v>92</v>
      </c>
    </row>
    <row r="29" spans="2:7" ht="15.75">
      <c r="B29" s="104" t="s">
        <v>99</v>
      </c>
      <c r="C29" s="105"/>
      <c r="D29" s="106"/>
      <c r="F29" s="104" t="s">
        <v>94</v>
      </c>
      <c r="G29" s="110" t="s">
        <v>95</v>
      </c>
    </row>
    <row r="30" spans="2:7" ht="15.75">
      <c r="B30" s="104" t="s">
        <v>101</v>
      </c>
      <c r="C30" s="105">
        <v>3063</v>
      </c>
      <c r="D30" s="106">
        <v>3506</v>
      </c>
      <c r="F30" s="104" t="s">
        <v>97</v>
      </c>
      <c r="G30" s="110" t="s">
        <v>98</v>
      </c>
    </row>
    <row r="31" spans="2:7" ht="15.75">
      <c r="B31" s="104" t="s">
        <v>102</v>
      </c>
      <c r="C31" s="105">
        <v>683</v>
      </c>
      <c r="D31" s="106">
        <v>782</v>
      </c>
      <c r="F31" s="104" t="s">
        <v>55</v>
      </c>
      <c r="G31" s="111" t="s">
        <v>100</v>
      </c>
    </row>
    <row r="32" spans="2:3" ht="12.75">
      <c r="B32" s="104"/>
      <c r="C32" s="329"/>
    </row>
    <row r="34" ht="15.75">
      <c r="F34" s="106"/>
    </row>
  </sheetData>
  <printOptions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&amp;C&amp;"Arial,Félkövér"&amp;12Általános Iskola
2007.évi költségvetésének módosítása V.&amp;R6.sz.melléklet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H24" sqref="H24"/>
    </sheetView>
  </sheetViews>
  <sheetFormatPr defaultColWidth="9.140625" defaultRowHeight="12.75"/>
  <cols>
    <col min="1" max="3" width="9.140625" style="112" customWidth="1"/>
    <col min="4" max="4" width="11.8515625" style="115" customWidth="1"/>
    <col min="5" max="5" width="10.57421875" style="112" customWidth="1"/>
    <col min="6" max="6" width="13.7109375" style="115" customWidth="1"/>
    <col min="7" max="7" width="10.57421875" style="112" customWidth="1"/>
    <col min="8" max="8" width="15.00390625" style="115" customWidth="1"/>
    <col min="9" max="16384" width="9.140625" style="112" customWidth="1"/>
  </cols>
  <sheetData>
    <row r="1" spans="3:4" ht="12.75">
      <c r="C1" s="113"/>
      <c r="D1" s="114"/>
    </row>
    <row r="2" spans="3:4" ht="12.75">
      <c r="C2" s="379"/>
      <c r="D2" s="380"/>
    </row>
    <row r="3" spans="3:4" ht="12.75">
      <c r="C3" s="113"/>
      <c r="D3" s="114"/>
    </row>
    <row r="4" ht="13.5" thickBot="1"/>
    <row r="5" spans="1:8" ht="12.75">
      <c r="A5" s="116"/>
      <c r="B5" s="117" t="s">
        <v>103</v>
      </c>
      <c r="C5" s="117"/>
      <c r="D5" s="118" t="s">
        <v>104</v>
      </c>
      <c r="E5" s="381" t="s">
        <v>107</v>
      </c>
      <c r="F5" s="382"/>
      <c r="G5" s="381" t="s">
        <v>107</v>
      </c>
      <c r="H5" s="382"/>
    </row>
    <row r="6" spans="1:8" ht="13.5" thickBot="1">
      <c r="A6" s="119"/>
      <c r="B6" s="120"/>
      <c r="C6" s="120"/>
      <c r="D6" s="121" t="s">
        <v>108</v>
      </c>
      <c r="E6" s="122" t="s">
        <v>109</v>
      </c>
      <c r="F6" s="123" t="s">
        <v>108</v>
      </c>
      <c r="G6" s="122" t="s">
        <v>109</v>
      </c>
      <c r="H6" s="123" t="s">
        <v>108</v>
      </c>
    </row>
    <row r="7" spans="1:8" ht="12.75">
      <c r="A7" s="124" t="s">
        <v>110</v>
      </c>
      <c r="B7" s="125"/>
      <c r="C7" s="125"/>
      <c r="D7" s="126"/>
      <c r="E7" s="124"/>
      <c r="F7" s="127"/>
      <c r="G7" s="124"/>
      <c r="H7" s="127"/>
    </row>
    <row r="8" spans="1:8" ht="12.75">
      <c r="A8" s="124" t="s">
        <v>111</v>
      </c>
      <c r="B8" s="125"/>
      <c r="C8" s="125"/>
      <c r="D8" s="128"/>
      <c r="E8" s="124"/>
      <c r="F8" s="127"/>
      <c r="G8" s="124"/>
      <c r="H8" s="127"/>
    </row>
    <row r="9" spans="1:8" ht="12.75">
      <c r="A9" s="124"/>
      <c r="B9" s="125" t="s">
        <v>112</v>
      </c>
      <c r="C9" s="125"/>
      <c r="D9" s="129" t="s">
        <v>113</v>
      </c>
      <c r="E9" s="360">
        <v>86</v>
      </c>
      <c r="F9" s="127">
        <v>11696000</v>
      </c>
      <c r="G9" s="360">
        <v>86</v>
      </c>
      <c r="H9" s="127">
        <v>11696000</v>
      </c>
    </row>
    <row r="10" spans="1:8" ht="12.75">
      <c r="A10" s="124"/>
      <c r="B10" s="125" t="s">
        <v>114</v>
      </c>
      <c r="C10" s="125"/>
      <c r="D10" s="129" t="s">
        <v>115</v>
      </c>
      <c r="E10" s="360" t="s">
        <v>116</v>
      </c>
      <c r="F10" s="127">
        <v>5440000</v>
      </c>
      <c r="G10" s="360" t="s">
        <v>116</v>
      </c>
      <c r="H10" s="127">
        <v>5440000</v>
      </c>
    </row>
    <row r="11" spans="1:8" ht="12.75">
      <c r="A11" s="124" t="s">
        <v>117</v>
      </c>
      <c r="B11" s="125"/>
      <c r="C11" s="125"/>
      <c r="D11" s="128"/>
      <c r="E11" s="360"/>
      <c r="F11" s="127"/>
      <c r="G11" s="360"/>
      <c r="H11" s="127"/>
    </row>
    <row r="12" spans="1:8" ht="12.75">
      <c r="A12" s="124"/>
      <c r="B12" s="125" t="s">
        <v>112</v>
      </c>
      <c r="C12" s="125"/>
      <c r="D12" s="129" t="s">
        <v>118</v>
      </c>
      <c r="E12" s="360">
        <v>105</v>
      </c>
      <c r="F12" s="127">
        <v>14840000</v>
      </c>
      <c r="G12" s="360">
        <v>105</v>
      </c>
      <c r="H12" s="127">
        <v>14840000</v>
      </c>
    </row>
    <row r="13" spans="1:8" ht="12.75">
      <c r="A13" s="124"/>
      <c r="B13" s="125" t="s">
        <v>114</v>
      </c>
      <c r="C13" s="125"/>
      <c r="D13" s="129" t="s">
        <v>115</v>
      </c>
      <c r="E13" s="360" t="s">
        <v>116</v>
      </c>
      <c r="F13" s="127">
        <v>7310000</v>
      </c>
      <c r="G13" s="360" t="s">
        <v>116</v>
      </c>
      <c r="H13" s="127">
        <v>7055000</v>
      </c>
    </row>
    <row r="14" spans="1:8" ht="12.75">
      <c r="A14" s="124" t="s">
        <v>119</v>
      </c>
      <c r="B14" s="125"/>
      <c r="C14" s="125"/>
      <c r="D14" s="128">
        <v>23000</v>
      </c>
      <c r="E14" s="360">
        <v>22</v>
      </c>
      <c r="F14" s="127">
        <v>506000</v>
      </c>
      <c r="G14" s="360">
        <v>22</v>
      </c>
      <c r="H14" s="127">
        <v>506000</v>
      </c>
    </row>
    <row r="15" spans="1:8" ht="12.75">
      <c r="A15" s="124"/>
      <c r="B15" s="125"/>
      <c r="C15" s="125"/>
      <c r="D15" s="128"/>
      <c r="E15" s="360"/>
      <c r="F15" s="127"/>
      <c r="G15" s="360"/>
      <c r="H15" s="127"/>
    </row>
    <row r="16" spans="1:8" ht="12.75">
      <c r="A16" s="124" t="s">
        <v>120</v>
      </c>
      <c r="B16" s="125"/>
      <c r="C16" s="125" t="s">
        <v>121</v>
      </c>
      <c r="D16" s="128"/>
      <c r="E16" s="360"/>
      <c r="F16" s="127"/>
      <c r="G16" s="360"/>
      <c r="H16" s="127"/>
    </row>
    <row r="17" spans="1:8" ht="12.75">
      <c r="A17" s="124" t="s">
        <v>122</v>
      </c>
      <c r="B17" s="125"/>
      <c r="C17" s="125"/>
      <c r="D17" s="129" t="s">
        <v>123</v>
      </c>
      <c r="E17" s="360">
        <v>29</v>
      </c>
      <c r="F17" s="127">
        <v>290000</v>
      </c>
      <c r="G17" s="360">
        <v>29</v>
      </c>
      <c r="H17" s="127">
        <v>290000</v>
      </c>
    </row>
    <row r="18" spans="1:8" ht="12.75">
      <c r="A18" s="124" t="s">
        <v>124</v>
      </c>
      <c r="B18" s="125"/>
      <c r="C18" s="125"/>
      <c r="D18" s="129" t="s">
        <v>123</v>
      </c>
      <c r="E18" s="360">
        <v>24</v>
      </c>
      <c r="F18" s="127">
        <v>240000</v>
      </c>
      <c r="G18" s="360">
        <v>24</v>
      </c>
      <c r="H18" s="127">
        <v>240000</v>
      </c>
    </row>
    <row r="19" spans="1:8" ht="12.75">
      <c r="A19" s="124"/>
      <c r="B19" s="125"/>
      <c r="C19" s="125"/>
      <c r="D19" s="128"/>
      <c r="E19" s="360"/>
      <c r="F19" s="127"/>
      <c r="G19" s="360"/>
      <c r="H19" s="127"/>
    </row>
    <row r="20" spans="1:8" ht="12.75">
      <c r="A20" s="124" t="s">
        <v>125</v>
      </c>
      <c r="B20" s="125"/>
      <c r="C20" s="125"/>
      <c r="D20" s="128"/>
      <c r="E20" s="360"/>
      <c r="F20" s="127"/>
      <c r="G20" s="360"/>
      <c r="H20" s="127"/>
    </row>
    <row r="21" spans="1:8" ht="12.75">
      <c r="A21" s="130" t="s">
        <v>126</v>
      </c>
      <c r="B21" s="125"/>
      <c r="C21" s="125"/>
      <c r="D21" s="129">
        <v>45000</v>
      </c>
      <c r="E21" s="361" t="s">
        <v>116</v>
      </c>
      <c r="F21" s="127">
        <v>2160000</v>
      </c>
      <c r="G21" s="361" t="s">
        <v>116</v>
      </c>
      <c r="H21" s="127">
        <v>2160000</v>
      </c>
    </row>
    <row r="22" spans="1:8" ht="12.75">
      <c r="A22" s="130" t="s">
        <v>127</v>
      </c>
      <c r="B22" s="125"/>
      <c r="C22" s="125"/>
      <c r="D22" s="129">
        <v>45000</v>
      </c>
      <c r="E22" s="361" t="s">
        <v>116</v>
      </c>
      <c r="F22" s="127">
        <v>1095000</v>
      </c>
      <c r="G22" s="361" t="s">
        <v>116</v>
      </c>
      <c r="H22" s="367">
        <v>1050000</v>
      </c>
    </row>
    <row r="23" spans="1:8" ht="12.75">
      <c r="A23" s="130" t="s">
        <v>128</v>
      </c>
      <c r="B23" s="125"/>
      <c r="C23" s="125"/>
      <c r="D23" s="129">
        <v>45000</v>
      </c>
      <c r="E23" s="361" t="s">
        <v>116</v>
      </c>
      <c r="F23" s="127">
        <v>2940000</v>
      </c>
      <c r="G23" s="361" t="s">
        <v>116</v>
      </c>
      <c r="H23" s="127">
        <v>2940000</v>
      </c>
    </row>
    <row r="24" spans="1:8" ht="12.75">
      <c r="A24" s="130" t="s">
        <v>129</v>
      </c>
      <c r="B24" s="125"/>
      <c r="C24" s="125"/>
      <c r="D24" s="129">
        <v>45000</v>
      </c>
      <c r="E24" s="361" t="s">
        <v>116</v>
      </c>
      <c r="F24" s="127">
        <v>1455000</v>
      </c>
      <c r="G24" s="361" t="s">
        <v>116</v>
      </c>
      <c r="H24" s="367">
        <v>1395000</v>
      </c>
    </row>
    <row r="25" spans="1:8" ht="12.75">
      <c r="A25" s="124"/>
      <c r="B25" s="125"/>
      <c r="C25" s="125"/>
      <c r="D25" s="128"/>
      <c r="E25" s="360"/>
      <c r="F25" s="127"/>
      <c r="G25" s="360"/>
      <c r="H25" s="127"/>
    </row>
    <row r="26" spans="1:8" ht="12.75">
      <c r="A26" s="124" t="s">
        <v>130</v>
      </c>
      <c r="B26" s="125"/>
      <c r="C26" s="125"/>
      <c r="D26" s="128"/>
      <c r="E26" s="360"/>
      <c r="F26" s="127"/>
      <c r="G26" s="360"/>
      <c r="H26" s="127"/>
    </row>
    <row r="27" spans="1:8" ht="12.75">
      <c r="A27" s="124" t="s">
        <v>122</v>
      </c>
      <c r="B27" s="125"/>
      <c r="C27" s="125"/>
      <c r="D27" s="129" t="s">
        <v>131</v>
      </c>
      <c r="E27" s="360">
        <v>86</v>
      </c>
      <c r="F27" s="127">
        <v>1433333</v>
      </c>
      <c r="G27" s="360">
        <v>86</v>
      </c>
      <c r="H27" s="127">
        <v>1433333</v>
      </c>
    </row>
    <row r="28" spans="1:8" ht="12.75">
      <c r="A28" s="124"/>
      <c r="B28" s="125"/>
      <c r="C28" s="125"/>
      <c r="D28" s="128"/>
      <c r="E28" s="360"/>
      <c r="F28" s="127"/>
      <c r="G28" s="360"/>
      <c r="H28" s="127"/>
    </row>
    <row r="29" spans="1:8" ht="12.75">
      <c r="A29" s="124" t="s">
        <v>132</v>
      </c>
      <c r="B29" s="125"/>
      <c r="C29" s="125"/>
      <c r="D29" s="128"/>
      <c r="E29" s="360"/>
      <c r="F29" s="127"/>
      <c r="G29" s="360"/>
      <c r="H29" s="127"/>
    </row>
    <row r="30" spans="1:8" ht="12.75">
      <c r="A30" s="124" t="s">
        <v>133</v>
      </c>
      <c r="B30" s="125"/>
      <c r="C30" s="125"/>
      <c r="D30" s="128">
        <v>55000</v>
      </c>
      <c r="E30" s="357">
        <v>12</v>
      </c>
      <c r="F30" s="358">
        <v>660000</v>
      </c>
      <c r="G30" s="357">
        <v>12</v>
      </c>
      <c r="H30" s="358">
        <v>660000</v>
      </c>
    </row>
    <row r="31" spans="1:8" ht="12.75">
      <c r="A31" s="124" t="s">
        <v>134</v>
      </c>
      <c r="B31" s="125"/>
      <c r="C31" s="125"/>
      <c r="D31" s="128">
        <v>55000</v>
      </c>
      <c r="E31" s="357">
        <v>4</v>
      </c>
      <c r="F31" s="358">
        <v>220000</v>
      </c>
      <c r="G31" s="357">
        <v>4</v>
      </c>
      <c r="H31" s="358">
        <v>220000</v>
      </c>
    </row>
    <row r="32" spans="1:8" ht="12.75">
      <c r="A32" s="124"/>
      <c r="B32" s="125"/>
      <c r="C32" s="125"/>
      <c r="D32" s="128"/>
      <c r="E32" s="357"/>
      <c r="F32" s="358"/>
      <c r="G32" s="357"/>
      <c r="H32" s="358"/>
    </row>
    <row r="33" spans="1:8" ht="12.75">
      <c r="A33" s="130" t="s">
        <v>135</v>
      </c>
      <c r="B33" s="125"/>
      <c r="C33" s="125"/>
      <c r="D33" s="128">
        <v>10000</v>
      </c>
      <c r="E33" s="357">
        <v>67</v>
      </c>
      <c r="F33" s="358">
        <v>760000</v>
      </c>
      <c r="G33" s="158">
        <v>73</v>
      </c>
      <c r="H33" s="131">
        <v>730000</v>
      </c>
    </row>
    <row r="34" spans="1:8" ht="12.75">
      <c r="A34" s="130" t="s">
        <v>136</v>
      </c>
      <c r="B34" s="125"/>
      <c r="C34" s="125"/>
      <c r="D34" s="128">
        <v>1000</v>
      </c>
      <c r="E34" s="357">
        <v>193</v>
      </c>
      <c r="F34" s="358">
        <v>193000</v>
      </c>
      <c r="G34" s="357">
        <v>190</v>
      </c>
      <c r="H34" s="358">
        <v>190000</v>
      </c>
    </row>
    <row r="35" spans="1:8" ht="12.75">
      <c r="A35" s="124"/>
      <c r="B35" s="125"/>
      <c r="C35" s="125"/>
      <c r="D35" s="128"/>
      <c r="E35" s="357"/>
      <c r="F35" s="358"/>
      <c r="G35" s="357"/>
      <c r="H35" s="358"/>
    </row>
    <row r="36" spans="1:8" ht="12.75">
      <c r="A36" s="124" t="s">
        <v>137</v>
      </c>
      <c r="B36" s="125"/>
      <c r="C36" s="125"/>
      <c r="D36" s="129" t="s">
        <v>138</v>
      </c>
      <c r="E36" s="357">
        <v>191</v>
      </c>
      <c r="F36" s="358">
        <v>91680</v>
      </c>
      <c r="G36" s="357">
        <v>191</v>
      </c>
      <c r="H36" s="358">
        <v>91680</v>
      </c>
    </row>
    <row r="37" spans="1:8" ht="12.75">
      <c r="A37" s="124"/>
      <c r="B37" s="125"/>
      <c r="C37" s="125"/>
      <c r="D37" s="128"/>
      <c r="E37" s="357"/>
      <c r="F37" s="358"/>
      <c r="G37" s="357"/>
      <c r="H37" s="358"/>
    </row>
    <row r="38" spans="1:8" ht="12.75">
      <c r="A38" s="132" t="s">
        <v>139</v>
      </c>
      <c r="B38" s="125"/>
      <c r="C38" s="125"/>
      <c r="D38" s="128"/>
      <c r="E38" s="362"/>
      <c r="F38" s="358"/>
      <c r="G38" s="362"/>
      <c r="H38" s="358"/>
    </row>
    <row r="39" spans="1:8" ht="12.75">
      <c r="A39" s="124" t="s">
        <v>140</v>
      </c>
      <c r="B39" s="125"/>
      <c r="C39" s="125"/>
      <c r="D39" s="128">
        <v>11700</v>
      </c>
      <c r="E39" s="357">
        <v>13</v>
      </c>
      <c r="F39" s="358">
        <v>152100</v>
      </c>
      <c r="G39" s="357">
        <v>13</v>
      </c>
      <c r="H39" s="358">
        <v>152100</v>
      </c>
    </row>
    <row r="40" spans="1:8" ht="12.75">
      <c r="A40" s="124"/>
      <c r="B40" s="125"/>
      <c r="C40" s="125"/>
      <c r="D40" s="128"/>
      <c r="E40" s="362"/>
      <c r="F40" s="358"/>
      <c r="G40" s="362"/>
      <c r="H40" s="358"/>
    </row>
    <row r="41" spans="1:8" ht="12.75">
      <c r="A41" s="124" t="s">
        <v>141</v>
      </c>
      <c r="B41" s="125"/>
      <c r="C41" s="125"/>
      <c r="D41" s="128"/>
      <c r="E41" s="362"/>
      <c r="F41" s="358"/>
      <c r="G41" s="362"/>
      <c r="H41" s="358"/>
    </row>
    <row r="42" spans="1:8" ht="13.5" thickBot="1">
      <c r="A42" s="130" t="s">
        <v>149</v>
      </c>
      <c r="B42" s="125"/>
      <c r="C42" s="125"/>
      <c r="D42" s="133" t="s">
        <v>142</v>
      </c>
      <c r="E42" s="357">
        <v>191</v>
      </c>
      <c r="F42" s="358">
        <v>487900</v>
      </c>
      <c r="G42" s="357">
        <v>191</v>
      </c>
      <c r="H42" s="358">
        <v>487900</v>
      </c>
    </row>
    <row r="43" spans="1:8" ht="13.5" customHeight="1" hidden="1" thickBot="1">
      <c r="A43" s="124"/>
      <c r="B43" s="125"/>
      <c r="C43" s="125"/>
      <c r="D43" s="128"/>
      <c r="E43" s="124"/>
      <c r="F43" s="127"/>
      <c r="G43" s="124"/>
      <c r="H43" s="127"/>
    </row>
    <row r="44" spans="1:8" ht="13.5" customHeight="1" hidden="1" thickBot="1">
      <c r="A44" s="124"/>
      <c r="B44" s="125"/>
      <c r="C44" s="125"/>
      <c r="D44" s="128"/>
      <c r="E44" s="124"/>
      <c r="F44" s="127"/>
      <c r="G44" s="124"/>
      <c r="H44" s="127"/>
    </row>
    <row r="45" spans="1:8" ht="13.5" customHeight="1" hidden="1" thickBot="1">
      <c r="A45" s="124"/>
      <c r="B45" s="125"/>
      <c r="C45" s="125"/>
      <c r="D45" s="128"/>
      <c r="E45" s="124"/>
      <c r="F45" s="127"/>
      <c r="G45" s="124"/>
      <c r="H45" s="127"/>
    </row>
    <row r="46" spans="1:8" ht="13.5" customHeight="1" hidden="1" thickBot="1">
      <c r="A46" s="124"/>
      <c r="B46" s="125"/>
      <c r="C46" s="125"/>
      <c r="D46" s="128"/>
      <c r="E46" s="124"/>
      <c r="F46" s="127"/>
      <c r="G46" s="124"/>
      <c r="H46" s="127"/>
    </row>
    <row r="47" spans="1:8" ht="13.5" customHeight="1" hidden="1" thickBot="1">
      <c r="A47" s="124"/>
      <c r="B47" s="125"/>
      <c r="C47" s="125"/>
      <c r="D47" s="128"/>
      <c r="E47" s="124"/>
      <c r="F47" s="127"/>
      <c r="G47" s="124"/>
      <c r="H47" s="127"/>
    </row>
    <row r="48" spans="1:8" ht="13.5" customHeight="1" hidden="1" thickBot="1">
      <c r="A48" s="124"/>
      <c r="B48" s="125"/>
      <c r="C48" s="125"/>
      <c r="D48" s="128"/>
      <c r="E48" s="124"/>
      <c r="F48" s="127"/>
      <c r="G48" s="124"/>
      <c r="H48" s="127"/>
    </row>
    <row r="49" spans="1:8" ht="13.5" thickBot="1">
      <c r="A49" s="134" t="s">
        <v>143</v>
      </c>
      <c r="B49" s="135"/>
      <c r="C49" s="135"/>
      <c r="D49" s="136"/>
      <c r="E49" s="138"/>
      <c r="F49" s="137">
        <f>SUM(F8:F42)</f>
        <v>51970013</v>
      </c>
      <c r="G49" s="138"/>
      <c r="H49" s="137">
        <f>SUM(H8:H42)</f>
        <v>51577013</v>
      </c>
    </row>
    <row r="50" spans="1:8" ht="12.75">
      <c r="A50" s="139"/>
      <c r="B50" s="140"/>
      <c r="C50" s="140"/>
      <c r="D50" s="141"/>
      <c r="E50" s="124"/>
      <c r="F50" s="127"/>
      <c r="G50" s="124"/>
      <c r="H50" s="127"/>
    </row>
    <row r="51" spans="1:8" ht="12.75">
      <c r="A51" s="139" t="s">
        <v>144</v>
      </c>
      <c r="B51" s="140"/>
      <c r="C51" s="140"/>
      <c r="D51" s="142"/>
      <c r="E51" s="124"/>
      <c r="F51" s="127"/>
      <c r="G51" s="124"/>
      <c r="H51" s="127"/>
    </row>
    <row r="52" spans="1:8" ht="12.75">
      <c r="A52" s="143" t="s">
        <v>145</v>
      </c>
      <c r="B52" s="144"/>
      <c r="C52" s="144"/>
      <c r="D52" s="145">
        <v>80000</v>
      </c>
      <c r="E52" s="124">
        <v>53</v>
      </c>
      <c r="F52" s="127">
        <v>4240000</v>
      </c>
      <c r="G52" s="124">
        <v>53</v>
      </c>
      <c r="H52" s="127">
        <v>4240000</v>
      </c>
    </row>
    <row r="53" spans="1:8" ht="13.5" thickBot="1">
      <c r="A53" s="146" t="s">
        <v>146</v>
      </c>
      <c r="B53" s="125"/>
      <c r="C53" s="125"/>
      <c r="D53" s="128">
        <v>40000</v>
      </c>
      <c r="E53" s="124">
        <v>53</v>
      </c>
      <c r="F53" s="127">
        <v>2120000</v>
      </c>
      <c r="G53" s="124">
        <v>53</v>
      </c>
      <c r="H53" s="127">
        <v>2120000</v>
      </c>
    </row>
    <row r="54" spans="1:8" s="152" customFormat="1" ht="13.5" thickBot="1">
      <c r="A54" s="147" t="s">
        <v>147</v>
      </c>
      <c r="B54" s="148"/>
      <c r="C54" s="148"/>
      <c r="D54" s="149"/>
      <c r="E54" s="151"/>
      <c r="F54" s="150">
        <v>6360000</v>
      </c>
      <c r="G54" s="151"/>
      <c r="H54" s="150">
        <v>6360000</v>
      </c>
    </row>
    <row r="55" spans="1:8" ht="16.5" thickBot="1">
      <c r="A55" s="153" t="s">
        <v>148</v>
      </c>
      <c r="B55" s="154"/>
      <c r="C55" s="154"/>
      <c r="D55" s="155"/>
      <c r="E55" s="156"/>
      <c r="F55" s="157">
        <f>F49+F54</f>
        <v>58330013</v>
      </c>
      <c r="G55" s="156"/>
      <c r="H55" s="157">
        <f>H49+H54</f>
        <v>57937013</v>
      </c>
    </row>
  </sheetData>
  <mergeCells count="3">
    <mergeCell ref="C2:D2"/>
    <mergeCell ref="E5:F5"/>
    <mergeCell ref="G5:H5"/>
  </mergeCells>
  <printOptions/>
  <pageMargins left="0.5905511811023623" right="0.7874015748031497" top="0.984251968503937" bottom="0.984251968503937" header="0.5118110236220472" footer="0.5118110236220472"/>
  <pageSetup horizontalDpi="240" verticalDpi="240" orientation="portrait" paperSize="9" r:id="rId1"/>
  <headerFooter alignWithMargins="0">
    <oddHeader>&amp;C&amp;"Arial,Félkövér"&amp;12Általános Iskola
2007.évi állami támogatás módosítása VI.&amp;R6/a sz.melléklet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G1" sqref="G1"/>
    </sheetView>
  </sheetViews>
  <sheetFormatPr defaultColWidth="9.140625" defaultRowHeight="12.75"/>
  <cols>
    <col min="4" max="4" width="9.7109375" style="330" customWidth="1"/>
    <col min="5" max="5" width="10.421875" style="330" customWidth="1"/>
    <col min="6" max="6" width="10.28125" style="0" customWidth="1"/>
    <col min="7" max="7" width="13.140625" style="330" customWidth="1"/>
  </cols>
  <sheetData>
    <row r="1" ht="12.75">
      <c r="G1" s="330" t="s">
        <v>283</v>
      </c>
    </row>
    <row r="3" spans="3:7" ht="12.75">
      <c r="C3" s="331" t="s">
        <v>284</v>
      </c>
      <c r="D3" s="332"/>
      <c r="E3" s="332"/>
      <c r="F3" s="331"/>
      <c r="G3" s="332"/>
    </row>
    <row r="4" spans="3:7" ht="12.75">
      <c r="C4" s="331" t="s">
        <v>325</v>
      </c>
      <c r="D4" s="332"/>
      <c r="E4" s="332"/>
      <c r="F4" s="331"/>
      <c r="G4" s="332"/>
    </row>
    <row r="5" spans="3:7" ht="12.75">
      <c r="C5" s="331"/>
      <c r="D5" s="332"/>
      <c r="E5" s="332"/>
      <c r="F5" s="331"/>
      <c r="G5" s="332"/>
    </row>
    <row r="6" spans="3:8" ht="12.75">
      <c r="C6" s="331"/>
      <c r="D6" s="332"/>
      <c r="E6" s="332"/>
      <c r="F6" s="331"/>
      <c r="G6" s="333" t="s">
        <v>285</v>
      </c>
      <c r="H6" s="325"/>
    </row>
    <row r="8" spans="1:7" ht="12.75">
      <c r="A8" s="326" t="s">
        <v>46</v>
      </c>
      <c r="B8" s="327"/>
      <c r="C8" s="327"/>
      <c r="D8" s="334" t="s">
        <v>326</v>
      </c>
      <c r="E8" s="335" t="s">
        <v>4</v>
      </c>
      <c r="F8" s="336" t="s">
        <v>5</v>
      </c>
      <c r="G8" s="337" t="s">
        <v>6</v>
      </c>
    </row>
    <row r="9" spans="1:7" ht="12.75">
      <c r="A9" s="338"/>
      <c r="B9" s="339"/>
      <c r="C9" s="339"/>
      <c r="D9" s="340" t="s">
        <v>327</v>
      </c>
      <c r="E9" s="341"/>
      <c r="F9" s="342"/>
      <c r="G9" s="343"/>
    </row>
    <row r="10" spans="1:7" ht="12.75">
      <c r="A10" s="344" t="s">
        <v>286</v>
      </c>
      <c r="B10" s="345"/>
      <c r="C10" s="345"/>
      <c r="D10" s="346"/>
      <c r="E10" s="347"/>
      <c r="F10" s="348"/>
      <c r="G10" s="349"/>
    </row>
    <row r="11" spans="1:7" ht="12.75">
      <c r="A11" s="350"/>
      <c r="B11" s="345"/>
      <c r="C11" s="345"/>
      <c r="D11" s="346"/>
      <c r="E11" s="347"/>
      <c r="F11" s="348"/>
      <c r="G11" s="349"/>
    </row>
    <row r="12" spans="1:7" ht="12.75">
      <c r="A12" s="350" t="s">
        <v>287</v>
      </c>
      <c r="B12" s="345"/>
      <c r="C12" s="345"/>
      <c r="D12" s="346">
        <v>28450</v>
      </c>
      <c r="E12" s="347">
        <v>153</v>
      </c>
      <c r="F12" s="348"/>
      <c r="G12" s="349">
        <f>D12+E12-F12</f>
        <v>28603</v>
      </c>
    </row>
    <row r="13" spans="1:7" ht="12.75">
      <c r="A13" s="350"/>
      <c r="B13" s="345"/>
      <c r="C13" s="345"/>
      <c r="D13" s="346"/>
      <c r="E13" s="347"/>
      <c r="F13" s="348"/>
      <c r="G13" s="349"/>
    </row>
    <row r="14" spans="1:7" ht="12.75">
      <c r="A14" s="351" t="s">
        <v>288</v>
      </c>
      <c r="B14" s="352"/>
      <c r="C14" s="352"/>
      <c r="D14" s="353">
        <v>31802</v>
      </c>
      <c r="E14" s="354">
        <f>SUM(E12:E12)</f>
        <v>153</v>
      </c>
      <c r="F14" s="355"/>
      <c r="G14" s="356">
        <f>D14+E14-F14</f>
        <v>31955</v>
      </c>
    </row>
    <row r="15" spans="1:7" ht="12.75">
      <c r="A15" s="350"/>
      <c r="B15" s="345"/>
      <c r="C15" s="345"/>
      <c r="D15" s="346"/>
      <c r="E15" s="347"/>
      <c r="F15" s="348"/>
      <c r="G15" s="349"/>
    </row>
    <row r="16" spans="1:7" ht="12.75">
      <c r="A16" s="350"/>
      <c r="B16" s="345"/>
      <c r="C16" s="345"/>
      <c r="D16" s="346"/>
      <c r="E16" s="347"/>
      <c r="F16" s="348"/>
      <c r="G16" s="349"/>
    </row>
    <row r="17" spans="1:7" ht="12.75">
      <c r="A17" s="344" t="s">
        <v>289</v>
      </c>
      <c r="B17" s="345"/>
      <c r="C17" s="345"/>
      <c r="D17" s="346"/>
      <c r="E17" s="347"/>
      <c r="F17" s="348"/>
      <c r="G17" s="349"/>
    </row>
    <row r="18" spans="1:7" ht="12.75">
      <c r="A18" s="350"/>
      <c r="B18" s="345"/>
      <c r="C18" s="345"/>
      <c r="D18" s="346"/>
      <c r="E18" s="347"/>
      <c r="F18" s="348"/>
      <c r="G18" s="349"/>
    </row>
    <row r="19" spans="1:7" ht="12.75">
      <c r="A19" s="350" t="s">
        <v>290</v>
      </c>
      <c r="B19" s="345"/>
      <c r="C19" s="345"/>
      <c r="D19" s="346">
        <v>14316</v>
      </c>
      <c r="E19" s="347">
        <v>118</v>
      </c>
      <c r="F19" s="348"/>
      <c r="G19" s="349">
        <f>D19+E19-F19</f>
        <v>14434</v>
      </c>
    </row>
    <row r="20" spans="1:7" ht="12.75">
      <c r="A20" s="350" t="s">
        <v>291</v>
      </c>
      <c r="B20" s="345"/>
      <c r="C20" s="345"/>
      <c r="D20" s="346">
        <v>3853</v>
      </c>
      <c r="E20" s="347">
        <v>24</v>
      </c>
      <c r="F20" s="348"/>
      <c r="G20" s="349">
        <f>D20+E20-F20</f>
        <v>3877</v>
      </c>
    </row>
    <row r="21" spans="1:7" ht="12.75">
      <c r="A21" s="350" t="s">
        <v>292</v>
      </c>
      <c r="B21" s="345"/>
      <c r="C21" s="345"/>
      <c r="D21" s="346">
        <v>918</v>
      </c>
      <c r="E21" s="347">
        <v>5</v>
      </c>
      <c r="F21" s="348"/>
      <c r="G21" s="349">
        <f>D21+E21-F21</f>
        <v>923</v>
      </c>
    </row>
    <row r="22" spans="1:7" ht="12.75">
      <c r="A22" s="350" t="s">
        <v>293</v>
      </c>
      <c r="B22" s="345"/>
      <c r="C22" s="345"/>
      <c r="D22" s="346">
        <v>550</v>
      </c>
      <c r="E22" s="347">
        <v>3</v>
      </c>
      <c r="F22" s="348"/>
      <c r="G22" s="349">
        <f>D22+E22-F22</f>
        <v>553</v>
      </c>
    </row>
    <row r="23" spans="1:7" ht="12.75">
      <c r="A23" s="350" t="s">
        <v>294</v>
      </c>
      <c r="B23" s="345"/>
      <c r="C23" s="345"/>
      <c r="D23" s="346">
        <v>551</v>
      </c>
      <c r="E23" s="347">
        <v>3</v>
      </c>
      <c r="F23" s="348"/>
      <c r="G23" s="349">
        <f>D23+E23-F23</f>
        <v>554</v>
      </c>
    </row>
    <row r="24" spans="1:7" ht="12.75">
      <c r="A24" s="350"/>
      <c r="B24" s="345"/>
      <c r="C24" s="345"/>
      <c r="D24" s="346"/>
      <c r="E24" s="347"/>
      <c r="F24" s="348"/>
      <c r="G24" s="349"/>
    </row>
    <row r="25" spans="1:7" ht="12.75">
      <c r="A25" s="351" t="s">
        <v>295</v>
      </c>
      <c r="B25" s="352"/>
      <c r="C25" s="352"/>
      <c r="D25" s="353">
        <v>31802</v>
      </c>
      <c r="E25" s="354">
        <f>SUM(E18:E23)</f>
        <v>153</v>
      </c>
      <c r="F25" s="355"/>
      <c r="G25" s="356">
        <f>D25+E25-F25</f>
        <v>31955</v>
      </c>
    </row>
    <row r="28" ht="12.75">
      <c r="A28" t="s">
        <v>320</v>
      </c>
    </row>
    <row r="29" ht="12.75">
      <c r="A29" t="s">
        <v>321</v>
      </c>
    </row>
    <row r="30" ht="12.75">
      <c r="A30" t="s">
        <v>322</v>
      </c>
    </row>
    <row r="31" ht="12.75">
      <c r="A31" t="s">
        <v>323</v>
      </c>
    </row>
    <row r="32" ht="12.75">
      <c r="A32" t="s">
        <v>324</v>
      </c>
    </row>
  </sheetData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Palotás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Palotás</dc:creator>
  <cp:keywords/>
  <dc:description/>
  <cp:lastModifiedBy>Palotás Körjegyzőség</cp:lastModifiedBy>
  <cp:lastPrinted>2008-10-15T06:09:01Z</cp:lastPrinted>
  <dcterms:created xsi:type="dcterms:W3CDTF">2007-08-29T11:52:04Z</dcterms:created>
  <dcterms:modified xsi:type="dcterms:W3CDTF">2008-10-15T06:11:00Z</dcterms:modified>
  <cp:category/>
  <cp:version/>
  <cp:contentType/>
  <cp:contentStatus/>
</cp:coreProperties>
</file>