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firstSheet="17" activeTab="21"/>
  </bookViews>
  <sheets>
    <sheet name="1.a melléklet" sheetId="1" r:id="rId1"/>
    <sheet name="1.b melléklet" sheetId="2" r:id="rId2"/>
    <sheet name="1.c melléklet" sheetId="3" r:id="rId3"/>
    <sheet name="1.d melléklet" sheetId="4" r:id="rId4"/>
    <sheet name="2.melléklet" sheetId="5" r:id="rId5"/>
    <sheet name="3.melléklet" sheetId="6" r:id="rId6"/>
    <sheet name="4.melléklet" sheetId="7" r:id="rId7"/>
    <sheet name="5. melléklet" sheetId="8" r:id="rId8"/>
    <sheet name="6.melléklet" sheetId="9" r:id="rId9"/>
    <sheet name="7. melléklet" sheetId="10" r:id="rId10"/>
    <sheet name="8.melléklet" sheetId="11" r:id="rId11"/>
    <sheet name="9. melléklet" sheetId="12" r:id="rId12"/>
    <sheet name="11.a melléklet" sheetId="13" r:id="rId13"/>
    <sheet name="11.b melléklet" sheetId="14" r:id="rId14"/>
    <sheet name="11.c melléklet" sheetId="15" r:id="rId15"/>
    <sheet name="12.a melléklet" sheetId="16" r:id="rId16"/>
    <sheet name="12.b melléklet" sheetId="17" r:id="rId17"/>
    <sheet name="12.c melléklet" sheetId="18" r:id="rId18"/>
    <sheet name="13. a. melléklet" sheetId="19" r:id="rId19"/>
    <sheet name="13.b. melléklet" sheetId="20" r:id="rId20"/>
    <sheet name="13.c. melléklet" sheetId="21" r:id="rId21"/>
    <sheet name="13.d. melléklet" sheetId="22" r:id="rId22"/>
  </sheets>
  <definedNames/>
  <calcPr fullCalcOnLoad="1"/>
</workbook>
</file>

<file path=xl/sharedStrings.xml><?xml version="1.0" encoding="utf-8"?>
<sst xmlns="http://schemas.openxmlformats.org/spreadsheetml/2006/main" count="918" uniqueCount="619">
  <si>
    <t xml:space="preserve"> </t>
  </si>
  <si>
    <t>ezer Ft-ban</t>
  </si>
  <si>
    <t>Megnevezés</t>
  </si>
  <si>
    <t xml:space="preserve">eredeti ei. </t>
  </si>
  <si>
    <t>mód.ei.</t>
  </si>
  <si>
    <t>teljesítés</t>
  </si>
  <si>
    <t>telj. %-a</t>
  </si>
  <si>
    <t>Rendszeres személyi juttatások</t>
  </si>
  <si>
    <t>Nem rendszeres személyi juttatások</t>
  </si>
  <si>
    <t>Külső személyi juttatások</t>
  </si>
  <si>
    <t>1. Személyi juttatások</t>
  </si>
  <si>
    <t>2. Munkaadót terhelő járulékok</t>
  </si>
  <si>
    <t>3. Dologi kiadások</t>
  </si>
  <si>
    <t>Körjegyzőség finanszírozása</t>
  </si>
  <si>
    <t>Tám.ért.műk.kiadás áll.h.belülre</t>
  </si>
  <si>
    <t>Műk.célú pénzeszk.átadás áll.h.kívülre</t>
  </si>
  <si>
    <t>Felhalmozási célú pe átadás államh.kívülre</t>
  </si>
  <si>
    <t>Önkormányzat által folyósított ellátás</t>
  </si>
  <si>
    <t>4. Pénzeszköz átadás egyéb támogatás</t>
  </si>
  <si>
    <t>5. Hitel-visszafizetés</t>
  </si>
  <si>
    <t>6. Lakástámogatási kölcsön nyújtása</t>
  </si>
  <si>
    <t>7. Felújítás</t>
  </si>
  <si>
    <t>8. Felhalmozási kiadás</t>
  </si>
  <si>
    <t>9. Tartalékok</t>
  </si>
  <si>
    <t>10. Értékpapír vásárlás</t>
  </si>
  <si>
    <t>11. Kiegyenlítő kiadások</t>
  </si>
  <si>
    <t>12. Függő kiadások</t>
  </si>
  <si>
    <t>13. Átfutó kiadások</t>
  </si>
  <si>
    <t>Mindösszesen:</t>
  </si>
  <si>
    <t xml:space="preserve">             ezer Ft-ban</t>
  </si>
  <si>
    <t>M e g n e v e z é s</t>
  </si>
  <si>
    <t>eredeti</t>
  </si>
  <si>
    <t>mód.ei</t>
  </si>
  <si>
    <t>Normatív állami hozzájárulás</t>
  </si>
  <si>
    <t>Központosított előirányzatok</t>
  </si>
  <si>
    <t>Kiegészítő támogatás közoktatási feladatokhoz</t>
  </si>
  <si>
    <t>Kieg.támogatás szoc.feladathoz</t>
  </si>
  <si>
    <t>1. Költségvetési támogatás összesen</t>
  </si>
  <si>
    <t>Személyi jövedelemadó átengedett része és kiegészítés</t>
  </si>
  <si>
    <t>SZJA jövedelemkülönbség mérséklésére</t>
  </si>
  <si>
    <t>SZJA normatív módon elosztott része</t>
  </si>
  <si>
    <t>Gépjárműadó</t>
  </si>
  <si>
    <t>Kommunális adó</t>
  </si>
  <si>
    <t>Építményadó</t>
  </si>
  <si>
    <t>Iparűzési adó</t>
  </si>
  <si>
    <t>Pótlékok, bírságok</t>
  </si>
  <si>
    <t>2. Sajátos működési bevételek összesen</t>
  </si>
  <si>
    <t>Intézményi egyéb sajátos bevételek</t>
  </si>
  <si>
    <t>ÁFA bevételek, visszatérülések</t>
  </si>
  <si>
    <t>3. Intézményi működési bevételek összesen:</t>
  </si>
  <si>
    <t>4. Felhalmozási és tőke jellegű bevételek</t>
  </si>
  <si>
    <t>Előző évi költségvetési visszatérülés</t>
  </si>
  <si>
    <t>Működési célú pe átvétel államháztartáson kívülről</t>
  </si>
  <si>
    <t>Támogatás értékű működési  bevételek</t>
  </si>
  <si>
    <t>Felhalmozási célra átvett pe államháztartáson kívülről</t>
  </si>
  <si>
    <t>Támogatás értékű felhalmozási bevételek</t>
  </si>
  <si>
    <t>5. Átvett pénzeszköz összesen:</t>
  </si>
  <si>
    <t>6. Lakástámogatási kölcsönök visszatérülése</t>
  </si>
  <si>
    <t>7. Értékpapír értékesítéséből tervezett bevétel</t>
  </si>
  <si>
    <t>8. Pénzforgalom nélküli bevétel (pénzmaradvány)</t>
  </si>
  <si>
    <t>9. Függő bevételek</t>
  </si>
  <si>
    <t>Bevételek mindösszesen:</t>
  </si>
  <si>
    <t xml:space="preserve">  </t>
  </si>
  <si>
    <t>Eszközök</t>
  </si>
  <si>
    <t xml:space="preserve">          Tárgyidőszak</t>
  </si>
  <si>
    <t>Források</t>
  </si>
  <si>
    <t>Tárgyidőszak</t>
  </si>
  <si>
    <t xml:space="preserve">     eleje   </t>
  </si>
  <si>
    <t xml:space="preserve">    vége</t>
  </si>
  <si>
    <t xml:space="preserve">      eleje</t>
  </si>
  <si>
    <t xml:space="preserve">     vége</t>
  </si>
  <si>
    <t>Immateriális javak</t>
  </si>
  <si>
    <t>Induló tőke</t>
  </si>
  <si>
    <t>Ingatlanok</t>
  </si>
  <si>
    <t>Tőkeváltozás</t>
  </si>
  <si>
    <t>Gép berendezés</t>
  </si>
  <si>
    <t>Ktv.tartalék</t>
  </si>
  <si>
    <t>Járművek</t>
  </si>
  <si>
    <t>Fejl.célú hitel</t>
  </si>
  <si>
    <t>Beruházás</t>
  </si>
  <si>
    <t>Szállítók</t>
  </si>
  <si>
    <t>Részesedések</t>
  </si>
  <si>
    <t>Rövid lej.köt.</t>
  </si>
  <si>
    <t>Kölcsönök</t>
  </si>
  <si>
    <t>Hosszú lej.követelés</t>
  </si>
  <si>
    <t>Függő bevétel</t>
  </si>
  <si>
    <t>Anyagok</t>
  </si>
  <si>
    <t>Adósok</t>
  </si>
  <si>
    <t>Vevők</t>
  </si>
  <si>
    <t>Egyéb követelések</t>
  </si>
  <si>
    <t>OPTIMA értékpapír</t>
  </si>
  <si>
    <t>Pénztár</t>
  </si>
  <si>
    <t>KTV.Bankszámla</t>
  </si>
  <si>
    <t>Idegen pénzerszközök</t>
  </si>
  <si>
    <t>KTV.Függő kiadás</t>
  </si>
  <si>
    <t>Összesen:</t>
  </si>
  <si>
    <t>Szakfeladat megnevezése</t>
  </si>
  <si>
    <t xml:space="preserve">   Működési célú bevétel</t>
  </si>
  <si>
    <t xml:space="preserve"> Felhalmozási célú bevétel</t>
  </si>
  <si>
    <t>eredeti ei.</t>
  </si>
  <si>
    <t>Szakfeladat nélküli pénzforgalom</t>
  </si>
  <si>
    <t>Óvodai intézményi étkeztetés</t>
  </si>
  <si>
    <t>Iskolai intézményi étkeztetés</t>
  </si>
  <si>
    <t>Munkahelyi vendéglátás</t>
  </si>
  <si>
    <t>Ingatlanhasznosítás</t>
  </si>
  <si>
    <t>Önkormányzai igazgatási tev.</t>
  </si>
  <si>
    <t>Város és községgazdálkodás</t>
  </si>
  <si>
    <t xml:space="preserve">Önk.feladatra nem tervezhető elsz. </t>
  </si>
  <si>
    <t>Óvodai nevelés</t>
  </si>
  <si>
    <t>Általános iskolai oktatás</t>
  </si>
  <si>
    <t>Védőnői szolgálat</t>
  </si>
  <si>
    <t>Házi segítségnyújtás</t>
  </si>
  <si>
    <t>Családsegítés</t>
  </si>
  <si>
    <t>Szociális étkeztetés</t>
  </si>
  <si>
    <t>Nappali szociális ellátás</t>
  </si>
  <si>
    <t>Pénzbeli ellátások</t>
  </si>
  <si>
    <t>Művelődési Ház</t>
  </si>
  <si>
    <t>Sportfeladatok</t>
  </si>
  <si>
    <t>Intézményi vagyon</t>
  </si>
  <si>
    <t>Köztemető fenntartás</t>
  </si>
  <si>
    <t>Helyi utak fenntartása</t>
  </si>
  <si>
    <t>Önkormányzatok elszámolása</t>
  </si>
  <si>
    <t>ezer Ft.</t>
  </si>
  <si>
    <t xml:space="preserve">                    Önkormányzat</t>
  </si>
  <si>
    <t xml:space="preserve">                      Körjegyzőség</t>
  </si>
  <si>
    <t>eredeti ei</t>
  </si>
  <si>
    <t>BEVÉTELEK</t>
  </si>
  <si>
    <t>Állami támogatás</t>
  </si>
  <si>
    <t>Sajátos  működési bevételek</t>
  </si>
  <si>
    <t>Intézményi működési bevételek</t>
  </si>
  <si>
    <t>Átvett pénzeszközök</t>
  </si>
  <si>
    <t>Kölcsönök visszatérülése</t>
  </si>
  <si>
    <t>Értékpapír értékesítés</t>
  </si>
  <si>
    <t>Pénzforgalom nélküli bevétel</t>
  </si>
  <si>
    <t>Függő bevételek</t>
  </si>
  <si>
    <t>Mindösszesen</t>
  </si>
  <si>
    <t>KIADÁSOK</t>
  </si>
  <si>
    <t>Személyi juttatás</t>
  </si>
  <si>
    <t>Munkaadót terhelő járulék</t>
  </si>
  <si>
    <t>Dologi kiadások</t>
  </si>
  <si>
    <t>Önkormányzati támogatások</t>
  </si>
  <si>
    <t>Tervezett maradvány</t>
  </si>
  <si>
    <t>Átadott pénzeszközök:</t>
  </si>
  <si>
    <t xml:space="preserve">  -Működési célú</t>
  </si>
  <si>
    <t xml:space="preserve">  - Felhalmozású célú</t>
  </si>
  <si>
    <t>lakástámogatási kölcsön</t>
  </si>
  <si>
    <t>Hitel-visszafizetés</t>
  </si>
  <si>
    <t>Felújítás</t>
  </si>
  <si>
    <t>Felhalmozási kiadás</t>
  </si>
  <si>
    <t>Tartalékok</t>
  </si>
  <si>
    <t>Pénzforgalom nélküli kiadások</t>
  </si>
  <si>
    <t>Értékpapír</t>
  </si>
  <si>
    <t>Állományi érték</t>
  </si>
  <si>
    <t>előző év</t>
  </si>
  <si>
    <t>tárgyév</t>
  </si>
  <si>
    <t>A.) Befektetett eszközök összesen</t>
  </si>
  <si>
    <t xml:space="preserve">   I. Immaterilális javak</t>
  </si>
  <si>
    <t xml:space="preserve">   II. Tárgyi eszközök</t>
  </si>
  <si>
    <t xml:space="preserve">   III. Befektetett pénzügyi eszközök</t>
  </si>
  <si>
    <t xml:space="preserve">   IV. Üzemeltetésre, kezelésre átadott eszközök</t>
  </si>
  <si>
    <t>B.) Forgóeszközök összesen</t>
  </si>
  <si>
    <t xml:space="preserve">   I. Készletek</t>
  </si>
  <si>
    <t xml:space="preserve">   II. Követelések</t>
  </si>
  <si>
    <t xml:space="preserve">   III. Értékpapírok</t>
  </si>
  <si>
    <t xml:space="preserve">   IV. Pénzeszközök</t>
  </si>
  <si>
    <t xml:space="preserve">   V. Egyéb aktív pénzügyi elszámolások</t>
  </si>
  <si>
    <t>Eszközök összesen</t>
  </si>
  <si>
    <t>D.) Saját tőke összesen</t>
  </si>
  <si>
    <t xml:space="preserve">   1. Induló tőke</t>
  </si>
  <si>
    <t xml:space="preserve">   2. Tőkeváltozások</t>
  </si>
  <si>
    <t xml:space="preserve">   3. Értékelési tartalék</t>
  </si>
  <si>
    <t>E.) Tartalékok összesen</t>
  </si>
  <si>
    <t xml:space="preserve">   I. Költségvetési tartalékok</t>
  </si>
  <si>
    <t xml:space="preserve">   II. Vállalkozási tartalékok</t>
  </si>
  <si>
    <t>F.) Kötelezettségek összesen</t>
  </si>
  <si>
    <t xml:space="preserve">   I. Hosszúlejáratú kötelezettségek</t>
  </si>
  <si>
    <t xml:space="preserve">   II. Rövidlejáratú kötelezettségek</t>
  </si>
  <si>
    <t xml:space="preserve">   III. Egyéb passzív pénzügyi elszámolások</t>
  </si>
  <si>
    <t>Források összesen</t>
  </si>
  <si>
    <t>módosított</t>
  </si>
  <si>
    <t>előirányzat</t>
  </si>
  <si>
    <t>Személyi juttatások</t>
  </si>
  <si>
    <t>Munkaadót terhelő járulékok</t>
  </si>
  <si>
    <t>Dologi és egyéb folyó kiadások</t>
  </si>
  <si>
    <t>Végleges pénzeszközátadás, egyéb támogatás</t>
  </si>
  <si>
    <t>Felhalmozási kiadások</t>
  </si>
  <si>
    <t>Hitelek és kölcsönök kiadásai</t>
  </si>
  <si>
    <t>Értékpapírok kiadásai</t>
  </si>
  <si>
    <t>Pénzforgalmi kiadások</t>
  </si>
  <si>
    <t>Kiegyenlítő, függő, átfutó kiadások összesen</t>
  </si>
  <si>
    <t>Kiadások összesen</t>
  </si>
  <si>
    <t>Önkormányzatok sajátos működési bevételei</t>
  </si>
  <si>
    <t>Felhalmozási és tőke jellegű bevételek</t>
  </si>
  <si>
    <t>Ebből:</t>
  </si>
  <si>
    <t xml:space="preserve">           Önkorm.sajátos felhalm-i és tőkebev-ei.</t>
  </si>
  <si>
    <t>Támogatás, kiegészítő és / vagy átvett pénzeszközök</t>
  </si>
  <si>
    <t xml:space="preserve">           Önkormányzatok költségvetési támogatása</t>
  </si>
  <si>
    <t>Hitelek, kölcsönök bevételei</t>
  </si>
  <si>
    <t>Értékpapírok bevételei</t>
  </si>
  <si>
    <t>Pénzforgalmi bevételek összesen</t>
  </si>
  <si>
    <t>Pénzforgalom nélküli bevételek</t>
  </si>
  <si>
    <t>Kiegyenlítő, átfutó, függő bevételek összesen</t>
  </si>
  <si>
    <t>Bevételek összesen</t>
  </si>
  <si>
    <t>ezer Ft</t>
  </si>
  <si>
    <t>Előző év</t>
  </si>
  <si>
    <t>Tárgyév</t>
  </si>
  <si>
    <t>1. Záró pénzkészlet</t>
  </si>
  <si>
    <t>2.Egyéb aktív és passzív pü-i elsz.összev.záróegyenl.</t>
  </si>
  <si>
    <t>3. Előző évben képzett tartalékok maradványa</t>
  </si>
  <si>
    <t>4. Vállalkozási tevékenység pénzforgalmi eredménye</t>
  </si>
  <si>
    <t>5. Tárgyévi helyesbített pénzmaradvány</t>
  </si>
  <si>
    <t>6. Finanszírozásból származó korrekciók</t>
  </si>
  <si>
    <t>7. Pénzmaradványt terhelő elvonások</t>
  </si>
  <si>
    <t>8. Vállalk.tev.eredményéből alaptev.ellát-ra felhaszn.összeg</t>
  </si>
  <si>
    <t>9. Ktsgv-i pénzmaradványt külön jogszab. Alapján mód.tétel</t>
  </si>
  <si>
    <t>10. Módosított pénzmaradvány</t>
  </si>
  <si>
    <t>11. 10-ből egészségbizt.alapból folyósított pénzeszk.maradványa</t>
  </si>
  <si>
    <t>létszám</t>
  </si>
  <si>
    <t xml:space="preserve">                 működési célú kiadások</t>
  </si>
  <si>
    <t xml:space="preserve">                felhalmozási célú kiadások</t>
  </si>
  <si>
    <t>Szakfeladat nélküli kiadások</t>
  </si>
  <si>
    <t>Kisegítő mezőgazdasági szolg.</t>
  </si>
  <si>
    <t>Helyi közutak fenntartása</t>
  </si>
  <si>
    <t>Önkormányzatok igazgatási tev.</t>
  </si>
  <si>
    <t>Intézményi vagyon működtetése</t>
  </si>
  <si>
    <t>Máshová nem sorolható szervek tev.</t>
  </si>
  <si>
    <t>Köztemető fenntartása</t>
  </si>
  <si>
    <t>Közvilágítási feladatok</t>
  </si>
  <si>
    <t>Önkormányzatok elszámolásai</t>
  </si>
  <si>
    <t>Napköziotthoni ellátás</t>
  </si>
  <si>
    <t>Pedagógiai szakszolgálat</t>
  </si>
  <si>
    <t>Rendszeres pénzbeni ellátás</t>
  </si>
  <si>
    <t>Eseti pénbeni ellátás</t>
  </si>
  <si>
    <t>Köztisztasági szolgáltatás</t>
  </si>
  <si>
    <t>Közművelődési könyvtári tev.</t>
  </si>
  <si>
    <t>Sportcélok és feladatok</t>
  </si>
  <si>
    <t>Polgármesteri Hivatal</t>
  </si>
  <si>
    <t>átlag állomány</t>
  </si>
  <si>
    <t>ségnyújtás</t>
  </si>
  <si>
    <t>Körzetek száma:</t>
  </si>
  <si>
    <t>Ellátottak száma:</t>
  </si>
  <si>
    <t>férőhelyek száma</t>
  </si>
  <si>
    <t>ellátottak száma</t>
  </si>
  <si>
    <t>Rendszeres segélyezés:</t>
  </si>
  <si>
    <t>Eseti pénzbeni ellátás:</t>
  </si>
  <si>
    <t>Eseti segélyezés:</t>
  </si>
  <si>
    <t>Közművelődési Központok</t>
  </si>
  <si>
    <t>Művelődési Házak száma:</t>
  </si>
  <si>
    <t>Közművelődési Könyvtár</t>
  </si>
  <si>
    <t>Könyvtárak száma:</t>
  </si>
  <si>
    <t>Beszerzett kötetek száma:</t>
  </si>
  <si>
    <t>Intézmények</t>
  </si>
  <si>
    <t>Általános Iskola</t>
  </si>
  <si>
    <t>Étkezési ellátottak száma / fő /</t>
  </si>
  <si>
    <t>Élelmezési napok száma/nap/év/</t>
  </si>
  <si>
    <t>Szolgáltatást igénybevevők száma / fő /</t>
  </si>
  <si>
    <t>Iskolai oktatás</t>
  </si>
  <si>
    <t>Tanulók létszáma/fő/</t>
  </si>
  <si>
    <t>Tanulócsoportok száma / db./</t>
  </si>
  <si>
    <t>Napköziotthoni és tanulószobai ellátás</t>
  </si>
  <si>
    <t>Foglalkozásban résztvevők száma / fő /</t>
  </si>
  <si>
    <t>Csoportok száma</t>
  </si>
  <si>
    <t>Napköziotthonos Óvoda</t>
  </si>
  <si>
    <t>Óvodai intézményi  étkeztetés</t>
  </si>
  <si>
    <t>Élelmezési napok száma /nap/év/</t>
  </si>
  <si>
    <t>Óvodai nevelés, iskolai életmódra felkészítés</t>
  </si>
  <si>
    <t>Nevelést igénylők létszáma / fő /</t>
  </si>
  <si>
    <t>Férőhelyek száma / db./</t>
  </si>
  <si>
    <t>Szakfeladat</t>
  </si>
  <si>
    <t>Teljesítés</t>
  </si>
  <si>
    <t>Óvodai int.étk.</t>
  </si>
  <si>
    <t>Int.vagyon műk.</t>
  </si>
  <si>
    <t>munkah.vend.l.</t>
  </si>
  <si>
    <t>összesen</t>
  </si>
  <si>
    <t>1. Kiadások</t>
  </si>
  <si>
    <t>2 Bevételek</t>
  </si>
  <si>
    <t>Átvett pénz</t>
  </si>
  <si>
    <t>Intézményi ellátás díja</t>
  </si>
  <si>
    <t>Alkalmazottak térítése</t>
  </si>
  <si>
    <t>Értékesített étkezés</t>
  </si>
  <si>
    <t>Kiszámlázott termékek és szolg.áfája</t>
  </si>
  <si>
    <t>Intézményi működési bevétel</t>
  </si>
  <si>
    <t>Önkormányzati hozzájárulás</t>
  </si>
  <si>
    <t>Napközi</t>
  </si>
  <si>
    <t>Isk.int. Étk.</t>
  </si>
  <si>
    <t>Munkahelyi v.l.</t>
  </si>
  <si>
    <t>Természetben nyújtott egyéb ellátás</t>
  </si>
  <si>
    <t>Különféle egyéb bevételek</t>
  </si>
  <si>
    <t>Gyermekétkeztetés kedvezménye</t>
  </si>
  <si>
    <t>Kártérítés bevétele</t>
  </si>
  <si>
    <t>Készletbeszerzés</t>
  </si>
  <si>
    <t>Szolgáltatás</t>
  </si>
  <si>
    <t>Különféle dologi kiadás</t>
  </si>
  <si>
    <t>Kiadás összesen</t>
  </si>
  <si>
    <t>Intézményi ellátási díj</t>
  </si>
  <si>
    <t>Kiszámlázott termékek áfája</t>
  </si>
  <si>
    <t>Pályázati támogatás</t>
  </si>
  <si>
    <t>Saját bevétel összesen</t>
  </si>
  <si>
    <t>Bevétel összesen</t>
  </si>
  <si>
    <t>Gyermekétkeztetés</t>
  </si>
  <si>
    <t xml:space="preserve">Megnevezés </t>
  </si>
  <si>
    <t xml:space="preserve">Fajlagos </t>
  </si>
  <si>
    <t>Mutató</t>
  </si>
  <si>
    <t>Összeg</t>
  </si>
  <si>
    <t>Összesen</t>
  </si>
  <si>
    <t>összeg</t>
  </si>
  <si>
    <t>Palotás</t>
  </si>
  <si>
    <t>Kisbágyon</t>
  </si>
  <si>
    <t xml:space="preserve"> - Óvodai nevelés</t>
  </si>
  <si>
    <t xml:space="preserve"> - Óvodai bejáró</t>
  </si>
  <si>
    <t xml:space="preserve"> - Intézményi társulás óvodájába járó</t>
  </si>
  <si>
    <t xml:space="preserve"> - Kistelepülések támogatás</t>
  </si>
  <si>
    <t xml:space="preserve"> - Kedvezményes étkezők támogatása</t>
  </si>
  <si>
    <t xml:space="preserve"> - 50 %-os kedvezményre</t>
  </si>
  <si>
    <t xml:space="preserve"> -100 %-os kedvezményre</t>
  </si>
  <si>
    <t xml:space="preserve"> - Pedagógiai szakm.szolg.</t>
  </si>
  <si>
    <t>Kötött felhasználású</t>
  </si>
  <si>
    <t xml:space="preserve"> - Pedagógus szakvizsga</t>
  </si>
  <si>
    <t xml:space="preserve"> - Szakmai informatikai fejlesztés</t>
  </si>
  <si>
    <t xml:space="preserve">   Központi külön igénylés alapján</t>
  </si>
  <si>
    <t xml:space="preserve"> -</t>
  </si>
  <si>
    <t xml:space="preserve">Óvodai támogatás összesen: </t>
  </si>
  <si>
    <t>Többcélú Kistérségi Társulás  normatívái</t>
  </si>
  <si>
    <t xml:space="preserve"> Bejáró gyerekek után</t>
  </si>
  <si>
    <t>50 %-os</t>
  </si>
  <si>
    <t>100 %-os</t>
  </si>
  <si>
    <t xml:space="preserve"> Tagintézményi</t>
  </si>
  <si>
    <t xml:space="preserve">  -</t>
  </si>
  <si>
    <r>
      <t xml:space="preserve"> </t>
    </r>
    <r>
      <rPr>
        <b/>
        <sz val="10"/>
        <rFont val="Arial"/>
        <family val="2"/>
      </rPr>
      <t>Kistérségi normatíta összesen:</t>
    </r>
  </si>
  <si>
    <t>Bérleti díjak</t>
  </si>
  <si>
    <t xml:space="preserve">Pedagógiai </t>
  </si>
  <si>
    <t>szakszolgálat</t>
  </si>
  <si>
    <t xml:space="preserve">KIADÁSOK </t>
  </si>
  <si>
    <t xml:space="preserve">BEVÉTELEK </t>
  </si>
  <si>
    <t>Kiszámlázott termékek és szolg. Áfája</t>
  </si>
  <si>
    <t>J o g c í m</t>
  </si>
  <si>
    <t>Fajlagos</t>
  </si>
  <si>
    <t xml:space="preserve">    ( fő )</t>
  </si>
  <si>
    <t xml:space="preserve">1. Iskolai oktatás </t>
  </si>
  <si>
    <t xml:space="preserve">       1-4 évfolyam</t>
  </si>
  <si>
    <t xml:space="preserve">       5-8 évfolyam</t>
  </si>
  <si>
    <t>2. Napközis foglalkoztatás</t>
  </si>
  <si>
    <t>3. Bejáró gyermekek</t>
  </si>
  <si>
    <t xml:space="preserve">      1-4 évfolyam</t>
  </si>
  <si>
    <t xml:space="preserve">      5-8 évfolyam</t>
  </si>
  <si>
    <t>4. Intézményi társulás iskolájába járók</t>
  </si>
  <si>
    <t>5. 3000 fő alatti településeken járók</t>
  </si>
  <si>
    <t>6. Étkezők</t>
  </si>
  <si>
    <t xml:space="preserve">    50%-os  támogatás</t>
  </si>
  <si>
    <t xml:space="preserve">       5-8 évfolyam </t>
  </si>
  <si>
    <t xml:space="preserve">    100 %-os támogatás</t>
  </si>
  <si>
    <t>7. Ingyenes tankönyvellátás</t>
  </si>
  <si>
    <t xml:space="preserve">    Kötött felhasználású.</t>
  </si>
  <si>
    <t>8. Pedagógiai szakmai szolgálat</t>
  </si>
  <si>
    <t>9. Kötött felhasználású normatíva</t>
  </si>
  <si>
    <t xml:space="preserve">    Pedagógus továbbképzés</t>
  </si>
  <si>
    <t>10. Központosított előirányzat</t>
  </si>
  <si>
    <t xml:space="preserve">     Szakmai és informatikai fejlesztés</t>
  </si>
  <si>
    <t xml:space="preserve">     hardver eszközök beszerzése</t>
  </si>
  <si>
    <t xml:space="preserve">     szellemi termékek beszerzése</t>
  </si>
  <si>
    <t xml:space="preserve">     szakmai fejlesztés</t>
  </si>
  <si>
    <t>Iskolai normatíva összesen:</t>
  </si>
  <si>
    <t>Többcélú Kistérségi Társulási támogatás</t>
  </si>
  <si>
    <t>Bejáró tanulók ( 100 % )</t>
  </si>
  <si>
    <t>Helyben lakók ( 50 % )</t>
  </si>
  <si>
    <t>Mindösszsesen</t>
  </si>
  <si>
    <t>pénzkészlettel</t>
  </si>
  <si>
    <t>módosított pénzmaradvánnyal</t>
  </si>
  <si>
    <t>fogadja el az alábbiak szerint:</t>
  </si>
  <si>
    <t>1.) Körjegyzőség pénzmaradványa:</t>
  </si>
  <si>
    <t>Ebből működési célú maradvány 2.438.000.- Ft, melynek jóváhagyott felhasználása:</t>
  </si>
  <si>
    <t>2.) Önkormányzati hivatal jóváhagyott pénzmaradványa:</t>
  </si>
  <si>
    <t>Az Önkormányzat összesített 2006.évi költségvetését</t>
  </si>
  <si>
    <t>2006. évi beszámoló- ÓVODA állami támogatása</t>
  </si>
  <si>
    <t xml:space="preserve">3. Költségek megoszlása </t>
  </si>
  <si>
    <t>Étkeztetés rezsiktg-e</t>
  </si>
  <si>
    <t>Összes önkormányzati hozzájárulás</t>
  </si>
  <si>
    <t>2006.évi állami támogatás az elszámolás után</t>
  </si>
  <si>
    <t>552323 Intézményi étkeztetésen</t>
  </si>
  <si>
    <t>201Ft * 7997 adag =</t>
  </si>
  <si>
    <t xml:space="preserve"> 93 Ft * 3399 adag =</t>
  </si>
  <si>
    <t>552411 Munkahelyi vendéglátáson</t>
  </si>
  <si>
    <t>201 Ft * 536 adag =</t>
  </si>
  <si>
    <t>Különbözet</t>
  </si>
  <si>
    <t xml:space="preserve">  - Víziközmű számlán kötelezően lekötött betét</t>
  </si>
  <si>
    <t xml:space="preserve">    2007.évi költségvetésben tartalékként tervezve</t>
  </si>
  <si>
    <t>Kamatbevételek,optima értékpapír hozama</t>
  </si>
  <si>
    <t>Kiadás és saját bevétel különbözete (66.056eft-4.204eft)</t>
  </si>
  <si>
    <t>kiadásokra igénybevett összeg</t>
  </si>
  <si>
    <t xml:space="preserve">  - A 2006.évi iskolai társulási költségvetés elszámolása alapján</t>
  </si>
  <si>
    <t xml:space="preserve">   ( 3.203.000 Ft - 2.075.000 Ft különbözete)</t>
  </si>
  <si>
    <t xml:space="preserve">    mely előirányzatot a 2007.évi költségvetés soronkövetkező </t>
  </si>
  <si>
    <t xml:space="preserve">    módosításakor csökkenteni kell.</t>
  </si>
  <si>
    <t xml:space="preserve">  - Az óvodai társulási költségvetés 2006. évi elszámolása</t>
  </si>
  <si>
    <t xml:space="preserve">   alapján Kisbágyont megillető összeg</t>
  </si>
  <si>
    <t xml:space="preserve">  - 2005.évi adóerőképesség revíziója során feltárt többlet </t>
  </si>
  <si>
    <t xml:space="preserve">    visszafizetése (a 2007.évi költségvetésben megtervezve)</t>
  </si>
  <si>
    <t xml:space="preserve">  - 2007.évi dologi kiadásokhoz igénybevett összeg a</t>
  </si>
  <si>
    <t xml:space="preserve">    iskolai fejlesztési céltartalékra</t>
  </si>
  <si>
    <t xml:space="preserve">    költségvetésben</t>
  </si>
  <si>
    <t>Óvodai alkalmazottak étkezése</t>
  </si>
  <si>
    <t>Szoc.étkeztetés</t>
  </si>
  <si>
    <t>Önkormányzati dolgozók étkezése</t>
  </si>
  <si>
    <t xml:space="preserve">Óvodai intézményi étkeztetés (élelmiszerkiadás és áfája nélkül) valamint az élelmezésvezető költségének felosztása </t>
  </si>
  <si>
    <t>az érintett szakfeladatok között:</t>
  </si>
  <si>
    <t>Idősek Klubja étkeztetés</t>
  </si>
  <si>
    <t>2007.évi költségvetésben  a személyi és dologi</t>
  </si>
  <si>
    <t>1./ Gépek berendezések</t>
  </si>
  <si>
    <t>Bruttó</t>
  </si>
  <si>
    <t>Nettó</t>
  </si>
  <si>
    <t>érték</t>
  </si>
  <si>
    <t>Egészségház</t>
  </si>
  <si>
    <t>Színes TV.</t>
  </si>
  <si>
    <t>GOH Hallásvizsgáló</t>
  </si>
  <si>
    <t>Látásvizsgáló tábla</t>
  </si>
  <si>
    <t>Csecsemőmérleg</t>
  </si>
  <si>
    <t>Vércukormérő</t>
  </si>
  <si>
    <t>Üveges szekrény</t>
  </si>
  <si>
    <t>Hallásvizsgáló</t>
  </si>
  <si>
    <t>P42G számítógép</t>
  </si>
  <si>
    <t>védőnői audiométer szett</t>
  </si>
  <si>
    <t>számítógép</t>
  </si>
  <si>
    <t>kartoték szekrény</t>
  </si>
  <si>
    <t>digitális mérleg</t>
  </si>
  <si>
    <t>Orvosi rendelő</t>
  </si>
  <si>
    <t>Hűtőgép</t>
  </si>
  <si>
    <t>Gőzsterilizátor</t>
  </si>
  <si>
    <t>Gáztűzhely VESTA 4</t>
  </si>
  <si>
    <t>Oscillometer MM-028</t>
  </si>
  <si>
    <t>Számítógép,ÁPC.</t>
  </si>
  <si>
    <t>Fogászati szék</t>
  </si>
  <si>
    <t>Községháza</t>
  </si>
  <si>
    <t>számítógép 7db</t>
  </si>
  <si>
    <t>nyomtató 3db</t>
  </si>
  <si>
    <t>Canon BJC-250 nyomtató</t>
  </si>
  <si>
    <t>görgős fekete bőr forgószék</t>
  </si>
  <si>
    <t>Caleron 366 számítógép</t>
  </si>
  <si>
    <t>Városgazdálkodás</t>
  </si>
  <si>
    <t>Bruttó érték</t>
  </si>
  <si>
    <t>Nettó érték</t>
  </si>
  <si>
    <t>Stihl fűnyíró kasza</t>
  </si>
  <si>
    <t>Búvárszivattyú / 2 db./</t>
  </si>
  <si>
    <t>Stihl fűnyírókasza /3 db/</t>
  </si>
  <si>
    <t>Fűnyíró traktor</t>
  </si>
  <si>
    <t>Fertőtlenítő szőnyeg</t>
  </si>
  <si>
    <t>Játszótéri játékok</t>
  </si>
  <si>
    <t>Motoros szegélynyíró</t>
  </si>
  <si>
    <t>Fűgyűjtős fűnyíró</t>
  </si>
  <si>
    <t>Gyermekjóléti szolgálat</t>
  </si>
  <si>
    <t>e-stúdió 160 másológép</t>
  </si>
  <si>
    <t xml:space="preserve">HP PSC 2210 fax </t>
  </si>
  <si>
    <t>Számítógép</t>
  </si>
  <si>
    <t>Bútorok</t>
  </si>
  <si>
    <t>Idősek klubja</t>
  </si>
  <si>
    <t>Fagyasztó szekrény</t>
  </si>
  <si>
    <t>Gáztűzhely</t>
  </si>
  <si>
    <t>Gázüst</t>
  </si>
  <si>
    <t>Zanussi hűtőszekrény</t>
  </si>
  <si>
    <t>Húsdaráló</t>
  </si>
  <si>
    <t>Automata mosógép</t>
  </si>
  <si>
    <t>Philips TV</t>
  </si>
  <si>
    <t>Kombinált szekrény</t>
  </si>
  <si>
    <t>Kombi hűtő 2 db</t>
  </si>
  <si>
    <t>Takarítógép</t>
  </si>
  <si>
    <t>Magnódeck</t>
  </si>
  <si>
    <t>Hangszórók</t>
  </si>
  <si>
    <t>Szalagfűrész</t>
  </si>
  <si>
    <t>Pianinó</t>
  </si>
  <si>
    <t>Színes TV</t>
  </si>
  <si>
    <t>csocsó</t>
  </si>
  <si>
    <t>Szőnyeg</t>
  </si>
  <si>
    <t>Mikrofon</t>
  </si>
  <si>
    <t>CD. Lejátszó</t>
  </si>
  <si>
    <t>Beépített szekrény</t>
  </si>
  <si>
    <t>Keverő</t>
  </si>
  <si>
    <t>Hangfal</t>
  </si>
  <si>
    <t>Erősítő</t>
  </si>
  <si>
    <t>Csiszológép</t>
  </si>
  <si>
    <t>Gyalugép</t>
  </si>
  <si>
    <t>Szúró fűrészgép/dekopír fűrész/</t>
  </si>
  <si>
    <t>NEC PM ML4 számítógép</t>
  </si>
  <si>
    <t xml:space="preserve">Számítógép </t>
  </si>
  <si>
    <t>Nyomtató /szkenner/</t>
  </si>
  <si>
    <t>Motoros sövényvágó</t>
  </si>
  <si>
    <t>Tűzoltószertár</t>
  </si>
  <si>
    <t>Kismotorfecskendő</t>
  </si>
  <si>
    <t>Ravatalozó</t>
  </si>
  <si>
    <t>Koporsóhűtő</t>
  </si>
  <si>
    <t>Gép-berendezés összesen:</t>
  </si>
  <si>
    <t>2./Immateriális javak</t>
  </si>
  <si>
    <t>Önkormányzati hivatal szoftverek</t>
  </si>
  <si>
    <t>könyvtári program</t>
  </si>
  <si>
    <t>családsegítés programcsomag</t>
  </si>
  <si>
    <t>rendezési terv</t>
  </si>
  <si>
    <t>Környezetvédelmi program</t>
  </si>
  <si>
    <t>3./ Vagyoni értékű jog</t>
  </si>
  <si>
    <t>"aromo" iskolaadm. Szoftver</t>
  </si>
  <si>
    <t xml:space="preserve">Bruttó érték </t>
  </si>
  <si>
    <t>4./ Jármű</t>
  </si>
  <si>
    <t>ZUK Tűzoltó autó</t>
  </si>
  <si>
    <t>Szocióbusz</t>
  </si>
  <si>
    <t>5./Befejezetlen beruházások</t>
  </si>
  <si>
    <t xml:space="preserve">      Szennyvízberuházás</t>
  </si>
  <si>
    <t xml:space="preserve">      Sportpálya félkész épület</t>
  </si>
  <si>
    <t>6./Részesedések</t>
  </si>
  <si>
    <t xml:space="preserve">      Dél-Nógrádi Vízmű KFT.</t>
  </si>
  <si>
    <t>490 e</t>
  </si>
  <si>
    <t xml:space="preserve">      Kistérségi Közalapítvány alapító</t>
  </si>
  <si>
    <t xml:space="preserve">       vagyonához adott részesedés</t>
  </si>
  <si>
    <t xml:space="preserve">      átadva Többcélú társulásnak </t>
  </si>
  <si>
    <t>89 e</t>
  </si>
  <si>
    <t>7./Átadott kölcsönök</t>
  </si>
  <si>
    <t xml:space="preserve">     Lakásépítési támogatás</t>
  </si>
  <si>
    <t xml:space="preserve">     / kamatmentes kölcsön /</t>
  </si>
  <si>
    <t xml:space="preserve">Körjegyzőség 2006.évi pénzmaradvány   </t>
  </si>
  <si>
    <r>
      <t xml:space="preserve">  </t>
    </r>
    <r>
      <rPr>
        <b/>
        <sz val="11"/>
        <rFont val="Times New Roman CE"/>
        <family val="1"/>
      </rPr>
      <t xml:space="preserve">  elszámolása</t>
    </r>
  </si>
  <si>
    <t>adatok ezer Ft-ban</t>
  </si>
  <si>
    <t>Költségvetési bankszámla egyenlege:</t>
  </si>
  <si>
    <t>Pénztár egyenlege</t>
  </si>
  <si>
    <t>Függő kiadás</t>
  </si>
  <si>
    <t>Pénzmaradvány</t>
  </si>
  <si>
    <t>Pénzmaradvány elszámolása</t>
  </si>
  <si>
    <t>Személyi juttatások:</t>
  </si>
  <si>
    <t>előirányzat:</t>
  </si>
  <si>
    <t>teljesítés:</t>
  </si>
  <si>
    <t>Munkaadót terhelő járulékok:</t>
  </si>
  <si>
    <t>Dologi kiadások:</t>
  </si>
  <si>
    <t>Felhalmozási kiadások:</t>
  </si>
  <si>
    <t>Kiadások maradványa:</t>
  </si>
  <si>
    <t>Működési bevétel:</t>
  </si>
  <si>
    <t>Intézményfinanszírozás:</t>
  </si>
  <si>
    <t>Pénzeszköz átvétel:</t>
  </si>
  <si>
    <t>Bevétel többlet:</t>
  </si>
  <si>
    <t>2006.évi jóváhagyott pénzmaradvány:  3.047.000 Ft</t>
  </si>
  <si>
    <t>A 2006 évi személyi és dologi  kiadások maradványa teljes egészében a 2007.évi</t>
  </si>
  <si>
    <t xml:space="preserve"> költségvetésben igénybevételre került.</t>
  </si>
  <si>
    <t xml:space="preserve">         </t>
  </si>
  <si>
    <t>Palotás és Kisbágyon Községek Körjegyzősége</t>
  </si>
  <si>
    <t>13/b számú melléklet</t>
  </si>
  <si>
    <r>
      <t xml:space="preserve">               </t>
    </r>
    <r>
      <rPr>
        <b/>
        <sz val="11"/>
        <rFont val="Times New Roman CE"/>
        <family val="1"/>
      </rPr>
      <t>2006.évi beszámolója szakfeladatonként</t>
    </r>
  </si>
  <si>
    <t>Bevétel:</t>
  </si>
  <si>
    <t xml:space="preserve">    </t>
  </si>
  <si>
    <t xml:space="preserve">       751153</t>
  </si>
  <si>
    <r>
      <t xml:space="preserve">    </t>
    </r>
    <r>
      <rPr>
        <b/>
        <sz val="11"/>
        <rFont val="Times New Roman CE"/>
        <family val="1"/>
      </rPr>
      <t xml:space="preserve"> 751175</t>
    </r>
  </si>
  <si>
    <t xml:space="preserve">        751186</t>
  </si>
  <si>
    <t xml:space="preserve">          751186</t>
  </si>
  <si>
    <t>Önkormányzati Ig.</t>
  </si>
  <si>
    <t>Országgyűlési</t>
  </si>
  <si>
    <t xml:space="preserve">      Önkormányzatok </t>
  </si>
  <si>
    <t>Önk.i képvis.</t>
  </si>
  <si>
    <t xml:space="preserve">  Önkormányzati</t>
  </si>
  <si>
    <t xml:space="preserve">        Összesen</t>
  </si>
  <si>
    <t xml:space="preserve">     tevékenység</t>
  </si>
  <si>
    <t>képvis.választ.</t>
  </si>
  <si>
    <r>
      <t xml:space="preserve">         </t>
    </r>
    <r>
      <rPr>
        <b/>
        <sz val="11"/>
        <rFont val="Times New Roman CE"/>
        <family val="1"/>
      </rPr>
      <t xml:space="preserve"> elszámolásai</t>
    </r>
  </si>
  <si>
    <t>vál.kisebbs.</t>
  </si>
  <si>
    <t>képviselő választ.</t>
  </si>
  <si>
    <t>ered.</t>
  </si>
  <si>
    <t>mód.</t>
  </si>
  <si>
    <t>teljes.</t>
  </si>
  <si>
    <t>er.</t>
  </si>
  <si>
    <t>telj.</t>
  </si>
  <si>
    <t>módos.</t>
  </si>
  <si>
    <t>teljesít.</t>
  </si>
  <si>
    <t>Működési bevétel</t>
  </si>
  <si>
    <t>Intézmény  finanszírozás</t>
  </si>
  <si>
    <t>Műk.bev.közp.ktgvetési szervtől</t>
  </si>
  <si>
    <t>Előző évi pénzmaradvány</t>
  </si>
  <si>
    <t>Bevétel összesen:</t>
  </si>
  <si>
    <t>Kiadások:</t>
  </si>
  <si>
    <t>Dologi kiadás</t>
  </si>
  <si>
    <t>Átfutó kiadás</t>
  </si>
  <si>
    <t>Kiadások összesen:</t>
  </si>
  <si>
    <t>13/a számú melléklet</t>
  </si>
  <si>
    <t>2006.évi beszámolója kiemelt előirányzatonként</t>
  </si>
  <si>
    <t>tejesítés</t>
  </si>
  <si>
    <t xml:space="preserve">     %</t>
  </si>
  <si>
    <t>I. BEVÉTELEK</t>
  </si>
  <si>
    <t>Kamat bevételek</t>
  </si>
  <si>
    <t>Egyéb saját bevétel</t>
  </si>
  <si>
    <t>Intézményfinanszírozás</t>
  </si>
  <si>
    <t>Műk.bev.közp.ktg.vetési szervtől</t>
  </si>
  <si>
    <t>Előző évi maradvány</t>
  </si>
  <si>
    <t>II. KIADÁSOK</t>
  </si>
  <si>
    <t>2006 január 1-i nyitó pénzkészlet:</t>
  </si>
  <si>
    <t xml:space="preserve">  2438e Ft</t>
  </si>
  <si>
    <t>Tárgyévi pénzforgalmi bevétel:</t>
  </si>
  <si>
    <t>33815 e Ft</t>
  </si>
  <si>
    <t>Tárgyévi forgalmi kiadás:</t>
  </si>
  <si>
    <t>33213 e Ft</t>
  </si>
  <si>
    <t>2006.december 31.-i záró pénzkészlet:3.040  eFt</t>
  </si>
  <si>
    <t>Intézményfinanszírozás a két önkormányzat között:</t>
  </si>
  <si>
    <t>Finanszírozás:</t>
  </si>
  <si>
    <t>32494 e Ft</t>
  </si>
  <si>
    <t>Ebből állami támogatás:</t>
  </si>
  <si>
    <t xml:space="preserve">  7350 e Ft</t>
  </si>
  <si>
    <t>Két önkormányzatot érintő összeg:</t>
  </si>
  <si>
    <t>25144 e Ft</t>
  </si>
  <si>
    <t>Kisbágyon Önkormányzat által átutalt összeg:</t>
  </si>
  <si>
    <t xml:space="preserve">  6286 e Ft</t>
  </si>
  <si>
    <t>Palotás Önkormányzat által átutalt összeg:</t>
  </si>
  <si>
    <t>18858 e Ft</t>
  </si>
  <si>
    <t>Elszámolási különbözet:</t>
  </si>
  <si>
    <t xml:space="preserve">                   Körjegyzőség 2006 évi mérlege</t>
  </si>
  <si>
    <t xml:space="preserve">              Tárgyidőszak</t>
  </si>
  <si>
    <t xml:space="preserve">      elején</t>
  </si>
  <si>
    <t xml:space="preserve">      végén</t>
  </si>
  <si>
    <t>Szellemi termékek</t>
  </si>
  <si>
    <t>induló tőke</t>
  </si>
  <si>
    <t>tőkeváltozás</t>
  </si>
  <si>
    <t>Pénzeszközök</t>
  </si>
  <si>
    <t>tartalék elszámolása</t>
  </si>
  <si>
    <t>Aktív pü elszámolás</t>
  </si>
  <si>
    <t xml:space="preserve">          -</t>
  </si>
  <si>
    <t>szállítói kötelezettség</t>
  </si>
  <si>
    <r>
      <t xml:space="preserve">  </t>
    </r>
    <r>
      <rPr>
        <b/>
        <sz val="11"/>
        <rFont val="Times New Roman CE"/>
        <family val="1"/>
      </rPr>
      <t xml:space="preserve">              2006 évi pénzmaradvány jóváhagyása</t>
    </r>
  </si>
  <si>
    <t>A körjegyzőség 2006. évi pénzmaradványát az alábbiak szerint hagyja jóvá:</t>
  </si>
  <si>
    <t>2006. évi dologi, személyi és járulék kiadások maradványa a 2007. évi</t>
  </si>
  <si>
    <t>költségvetésben igénybevételre  került a 2007. évi működési kiadásokra.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</si>
</sst>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&quot;H-&quot;0000"/>
    <numFmt numFmtId="166" formatCode="#,##0\ &quot;Ft&quot;"/>
    <numFmt numFmtId="167" formatCode="[$-40E]yyyy\.\ mmmm\ d\."/>
    <numFmt numFmtId="168" formatCode="#,##0_ ;\-#,##0\ "/>
  </numFmts>
  <fonts count="21">
    <font>
      <sz val="10"/>
      <name val="Arial"/>
      <family val="0"/>
    </font>
    <font>
      <sz val="12"/>
      <name val="Times New Roman CE"/>
      <family val="0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sz val="11"/>
      <name val="Times New Roman CE"/>
      <family val="0"/>
    </font>
    <font>
      <b/>
      <sz val="12"/>
      <name val="Times New Roman CE"/>
      <family val="1"/>
    </font>
    <font>
      <b/>
      <sz val="11"/>
      <name val="Times New Roman CE"/>
      <family val="1"/>
    </font>
    <font>
      <u val="single"/>
      <sz val="12"/>
      <name val="Times New Roman CE"/>
      <family val="1"/>
    </font>
    <font>
      <b/>
      <u val="single"/>
      <sz val="12"/>
      <name val="Times New Roman CE"/>
      <family val="1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2"/>
      <name val="Arial CE"/>
      <family val="2"/>
    </font>
    <font>
      <b/>
      <sz val="11"/>
      <name val="Arial"/>
      <family val="2"/>
    </font>
    <font>
      <u val="single"/>
      <sz val="11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1" fillId="0" borderId="0" xfId="24" applyFont="1" applyFill="1" applyBorder="1">
      <alignment/>
      <protection/>
    </xf>
    <xf numFmtId="0" fontId="1" fillId="0" borderId="0" xfId="24" applyBorder="1" applyAlignment="1">
      <alignment horizontal="right"/>
      <protection/>
    </xf>
    <xf numFmtId="0" fontId="1" fillId="0" borderId="0" xfId="24" applyBorder="1">
      <alignment/>
      <protection/>
    </xf>
    <xf numFmtId="0" fontId="1" fillId="0" borderId="0" xfId="24" applyBorder="1" applyAlignment="1">
      <alignment horizontal="left"/>
      <protection/>
    </xf>
    <xf numFmtId="0" fontId="5" fillId="0" borderId="0" xfId="24" applyFont="1" applyFill="1" applyBorder="1">
      <alignment/>
      <protection/>
    </xf>
    <xf numFmtId="0" fontId="5" fillId="2" borderId="1" xfId="24" applyFont="1" applyFill="1" applyBorder="1">
      <alignment/>
      <protection/>
    </xf>
    <xf numFmtId="0" fontId="5" fillId="2" borderId="2" xfId="24" applyFont="1" applyFill="1" applyBorder="1" applyAlignment="1">
      <alignment horizontal="right"/>
      <protection/>
    </xf>
    <xf numFmtId="0" fontId="5" fillId="2" borderId="2" xfId="24" applyFont="1" applyFill="1" applyBorder="1">
      <alignment/>
      <protection/>
    </xf>
    <xf numFmtId="0" fontId="5" fillId="2" borderId="3" xfId="24" applyFont="1" applyFill="1" applyBorder="1">
      <alignment/>
      <protection/>
    </xf>
    <xf numFmtId="0" fontId="1" fillId="0" borderId="4" xfId="24" applyFont="1" applyFill="1" applyBorder="1">
      <alignment/>
      <protection/>
    </xf>
    <xf numFmtId="3" fontId="1" fillId="0" borderId="0" xfId="24" applyNumberFormat="1" applyFont="1" applyBorder="1" applyAlignment="1">
      <alignment horizontal="right"/>
      <protection/>
    </xf>
    <xf numFmtId="3" fontId="1" fillId="0" borderId="0" xfId="24" applyNumberFormat="1" applyFont="1" applyBorder="1">
      <alignment/>
      <protection/>
    </xf>
    <xf numFmtId="9" fontId="1" fillId="0" borderId="5" xfId="24" applyNumberFormat="1" applyBorder="1">
      <alignment/>
      <protection/>
    </xf>
    <xf numFmtId="0" fontId="5" fillId="0" borderId="1" xfId="24" applyFont="1" applyFill="1" applyBorder="1">
      <alignment/>
      <protection/>
    </xf>
    <xf numFmtId="3" fontId="5" fillId="0" borderId="2" xfId="24" applyNumberFormat="1" applyFont="1" applyBorder="1">
      <alignment/>
      <protection/>
    </xf>
    <xf numFmtId="9" fontId="5" fillId="0" borderId="3" xfId="24" applyNumberFormat="1" applyFont="1" applyBorder="1">
      <alignment/>
      <protection/>
    </xf>
    <xf numFmtId="0" fontId="5" fillId="0" borderId="1" xfId="24" applyFont="1" applyBorder="1">
      <alignment/>
      <protection/>
    </xf>
    <xf numFmtId="0" fontId="1" fillId="0" borderId="4" xfId="24" applyFont="1" applyBorder="1">
      <alignment/>
      <protection/>
    </xf>
    <xf numFmtId="3" fontId="1" fillId="0" borderId="0" xfId="24" applyNumberFormat="1" applyFont="1" applyFill="1" applyBorder="1">
      <alignment/>
      <protection/>
    </xf>
    <xf numFmtId="9" fontId="1" fillId="0" borderId="5" xfId="24" applyNumberFormat="1" applyFont="1" applyBorder="1">
      <alignment/>
      <protection/>
    </xf>
    <xf numFmtId="0" fontId="1" fillId="0" borderId="0" xfId="24" applyFont="1" applyBorder="1">
      <alignment/>
      <protection/>
    </xf>
    <xf numFmtId="3" fontId="1" fillId="0" borderId="0" xfId="24" applyNumberFormat="1" applyBorder="1">
      <alignment/>
      <protection/>
    </xf>
    <xf numFmtId="3" fontId="1" fillId="0" borderId="0" xfId="24" applyNumberFormat="1" applyFill="1" applyBorder="1">
      <alignment/>
      <protection/>
    </xf>
    <xf numFmtId="3" fontId="5" fillId="0" borderId="2" xfId="24" applyNumberFormat="1" applyFont="1" applyFill="1" applyBorder="1">
      <alignment/>
      <protection/>
    </xf>
    <xf numFmtId="0" fontId="5" fillId="0" borderId="3" xfId="24" applyFont="1" applyBorder="1">
      <alignment/>
      <protection/>
    </xf>
    <xf numFmtId="0" fontId="5" fillId="2" borderId="6" xfId="24" applyFont="1" applyFill="1" applyBorder="1">
      <alignment/>
      <protection/>
    </xf>
    <xf numFmtId="3" fontId="5" fillId="2" borderId="7" xfId="24" applyNumberFormat="1" applyFont="1" applyFill="1" applyBorder="1">
      <alignment/>
      <protection/>
    </xf>
    <xf numFmtId="9" fontId="5" fillId="2" borderId="8" xfId="24" applyNumberFormat="1" applyFont="1" applyFill="1" applyBorder="1">
      <alignment/>
      <protection/>
    </xf>
    <xf numFmtId="0" fontId="4" fillId="0" borderId="0" xfId="27" applyBorder="1">
      <alignment/>
      <protection/>
    </xf>
    <xf numFmtId="0" fontId="6" fillId="0" borderId="0" xfId="27" applyFont="1" applyBorder="1">
      <alignment/>
      <protection/>
    </xf>
    <xf numFmtId="0" fontId="6" fillId="2" borderId="1" xfId="27" applyFont="1" applyFill="1" applyBorder="1">
      <alignment/>
      <protection/>
    </xf>
    <xf numFmtId="0" fontId="6" fillId="2" borderId="2" xfId="27" applyFont="1" applyFill="1" applyBorder="1" applyAlignment="1">
      <alignment horizontal="center"/>
      <protection/>
    </xf>
    <xf numFmtId="0" fontId="6" fillId="2" borderId="3" xfId="27" applyFont="1" applyFill="1" applyBorder="1" applyAlignment="1">
      <alignment horizontal="center"/>
      <protection/>
    </xf>
    <xf numFmtId="0" fontId="4" fillId="0" borderId="4" xfId="27" applyFont="1" applyFill="1" applyBorder="1">
      <alignment/>
      <protection/>
    </xf>
    <xf numFmtId="3" fontId="4" fillId="0" borderId="0" xfId="27" applyNumberFormat="1" applyBorder="1">
      <alignment/>
      <protection/>
    </xf>
    <xf numFmtId="9" fontId="4" fillId="0" borderId="5" xfId="27" applyNumberFormat="1" applyBorder="1">
      <alignment/>
      <protection/>
    </xf>
    <xf numFmtId="3" fontId="4" fillId="0" borderId="0" xfId="27" applyNumberFormat="1" applyFill="1" applyBorder="1">
      <alignment/>
      <protection/>
    </xf>
    <xf numFmtId="0" fontId="6" fillId="0" borderId="1" xfId="27" applyFont="1" applyFill="1" applyBorder="1">
      <alignment/>
      <protection/>
    </xf>
    <xf numFmtId="3" fontId="6" fillId="0" borderId="2" xfId="27" applyNumberFormat="1" applyFont="1" applyBorder="1">
      <alignment/>
      <protection/>
    </xf>
    <xf numFmtId="9" fontId="6" fillId="0" borderId="3" xfId="27" applyNumberFormat="1" applyFont="1" applyBorder="1">
      <alignment/>
      <protection/>
    </xf>
    <xf numFmtId="0" fontId="6" fillId="0" borderId="1" xfId="27" applyFont="1" applyBorder="1">
      <alignment/>
      <protection/>
    </xf>
    <xf numFmtId="3" fontId="6" fillId="0" borderId="2" xfId="27" applyNumberFormat="1" applyFont="1" applyFill="1" applyBorder="1">
      <alignment/>
      <protection/>
    </xf>
    <xf numFmtId="0" fontId="4" fillId="0" borderId="4" xfId="27" applyFont="1" applyBorder="1">
      <alignment/>
      <protection/>
    </xf>
    <xf numFmtId="3" fontId="4" fillId="0" borderId="0" xfId="27" applyNumberFormat="1" applyFont="1" applyBorder="1">
      <alignment/>
      <protection/>
    </xf>
    <xf numFmtId="3" fontId="4" fillId="0" borderId="0" xfId="27" applyNumberFormat="1" applyFont="1" applyFill="1" applyBorder="1">
      <alignment/>
      <protection/>
    </xf>
    <xf numFmtId="9" fontId="4" fillId="0" borderId="5" xfId="27" applyNumberFormat="1" applyFont="1" applyBorder="1">
      <alignment/>
      <protection/>
    </xf>
    <xf numFmtId="3" fontId="4" fillId="0" borderId="0" xfId="27" applyNumberFormat="1" applyFont="1" applyFill="1" applyBorder="1">
      <alignment/>
      <protection/>
    </xf>
    <xf numFmtId="0" fontId="4" fillId="0" borderId="0" xfId="27" applyFont="1" applyBorder="1">
      <alignment/>
      <protection/>
    </xf>
    <xf numFmtId="0" fontId="6" fillId="0" borderId="2" xfId="27" applyNumberFormat="1" applyFont="1" applyBorder="1">
      <alignment/>
      <protection/>
    </xf>
    <xf numFmtId="3" fontId="6" fillId="2" borderId="2" xfId="27" applyNumberFormat="1" applyFont="1" applyFill="1" applyBorder="1">
      <alignment/>
      <protection/>
    </xf>
    <xf numFmtId="9" fontId="6" fillId="2" borderId="3" xfId="27" applyNumberFormat="1" applyFont="1" applyFill="1" applyBorder="1">
      <alignment/>
      <protection/>
    </xf>
    <xf numFmtId="9" fontId="4" fillId="0" borderId="0" xfId="27" applyNumberFormat="1" applyBorder="1">
      <alignment/>
      <protection/>
    </xf>
    <xf numFmtId="0" fontId="4" fillId="0" borderId="0" xfId="31">
      <alignment/>
      <protection/>
    </xf>
    <xf numFmtId="0" fontId="6" fillId="0" borderId="0" xfId="31" applyFont="1">
      <alignment/>
      <protection/>
    </xf>
    <xf numFmtId="0" fontId="6" fillId="2" borderId="9" xfId="31" applyFont="1" applyFill="1" applyBorder="1">
      <alignment/>
      <protection/>
    </xf>
    <xf numFmtId="0" fontId="6" fillId="2" borderId="10" xfId="31" applyFont="1" applyFill="1" applyBorder="1">
      <alignment/>
      <protection/>
    </xf>
    <xf numFmtId="0" fontId="4" fillId="2" borderId="11" xfId="31" applyFill="1" applyBorder="1">
      <alignment/>
      <protection/>
    </xf>
    <xf numFmtId="0" fontId="4" fillId="2" borderId="12" xfId="31" applyFill="1" applyBorder="1">
      <alignment/>
      <protection/>
    </xf>
    <xf numFmtId="0" fontId="6" fillId="2" borderId="12" xfId="31" applyFont="1" applyFill="1" applyBorder="1" applyAlignment="1">
      <alignment horizontal="right"/>
      <protection/>
    </xf>
    <xf numFmtId="0" fontId="6" fillId="2" borderId="12" xfId="31" applyFont="1" applyFill="1" applyBorder="1" applyAlignment="1">
      <alignment horizontal="center"/>
      <protection/>
    </xf>
    <xf numFmtId="0" fontId="6" fillId="2" borderId="13" xfId="31" applyFont="1" applyFill="1" applyBorder="1" applyAlignment="1">
      <alignment horizontal="center"/>
      <protection/>
    </xf>
    <xf numFmtId="0" fontId="4" fillId="0" borderId="4" xfId="31" applyBorder="1">
      <alignment/>
      <protection/>
    </xf>
    <xf numFmtId="0" fontId="4" fillId="0" borderId="0" xfId="31" applyBorder="1">
      <alignment/>
      <protection/>
    </xf>
    <xf numFmtId="3" fontId="4" fillId="0" borderId="0" xfId="31" applyNumberFormat="1" applyBorder="1">
      <alignment/>
      <protection/>
    </xf>
    <xf numFmtId="0" fontId="4" fillId="0" borderId="14" xfId="31" applyBorder="1">
      <alignment/>
      <protection/>
    </xf>
    <xf numFmtId="0" fontId="4" fillId="0" borderId="5" xfId="31" applyBorder="1">
      <alignment/>
      <protection/>
    </xf>
    <xf numFmtId="3" fontId="4" fillId="0" borderId="0" xfId="31" applyNumberFormat="1" applyFill="1" applyBorder="1">
      <alignment/>
      <protection/>
    </xf>
    <xf numFmtId="3" fontId="4" fillId="0" borderId="5" xfId="31" applyNumberFormat="1" applyBorder="1">
      <alignment/>
      <protection/>
    </xf>
    <xf numFmtId="0" fontId="6" fillId="2" borderId="6" xfId="31" applyFont="1" applyFill="1" applyBorder="1">
      <alignment/>
      <protection/>
    </xf>
    <xf numFmtId="0" fontId="6" fillId="2" borderId="7" xfId="31" applyFont="1" applyFill="1" applyBorder="1">
      <alignment/>
      <protection/>
    </xf>
    <xf numFmtId="3" fontId="6" fillId="2" borderId="7" xfId="31" applyNumberFormat="1" applyFont="1" applyFill="1" applyBorder="1">
      <alignment/>
      <protection/>
    </xf>
    <xf numFmtId="0" fontId="6" fillId="0" borderId="0" xfId="28" applyFont="1" applyBorder="1">
      <alignment/>
      <protection/>
    </xf>
    <xf numFmtId="0" fontId="4" fillId="0" borderId="0" xfId="28">
      <alignment/>
      <protection/>
    </xf>
    <xf numFmtId="0" fontId="4" fillId="0" borderId="0" xfId="28" applyBorder="1">
      <alignment/>
      <protection/>
    </xf>
    <xf numFmtId="0" fontId="6" fillId="2" borderId="15" xfId="28" applyFont="1" applyFill="1" applyBorder="1">
      <alignment/>
      <protection/>
    </xf>
    <xf numFmtId="0" fontId="4" fillId="2" borderId="10" xfId="28" applyFill="1" applyBorder="1">
      <alignment/>
      <protection/>
    </xf>
    <xf numFmtId="0" fontId="4" fillId="2" borderId="16" xfId="28" applyFill="1" applyBorder="1">
      <alignment/>
      <protection/>
    </xf>
    <xf numFmtId="0" fontId="6" fillId="2" borderId="17" xfId="28" applyFont="1" applyFill="1" applyBorder="1">
      <alignment/>
      <protection/>
    </xf>
    <xf numFmtId="0" fontId="4" fillId="2" borderId="7" xfId="28" applyFill="1" applyBorder="1">
      <alignment/>
      <protection/>
    </xf>
    <xf numFmtId="0" fontId="4" fillId="2" borderId="8" xfId="28" applyFill="1" applyBorder="1">
      <alignment/>
      <protection/>
    </xf>
    <xf numFmtId="0" fontId="4" fillId="0" borderId="18" xfId="28" applyFont="1" applyFill="1" applyBorder="1">
      <alignment/>
      <protection/>
    </xf>
    <xf numFmtId="3" fontId="4" fillId="0" borderId="0" xfId="28" applyNumberFormat="1" applyFill="1" applyBorder="1">
      <alignment/>
      <protection/>
    </xf>
    <xf numFmtId="3" fontId="4" fillId="0" borderId="0" xfId="28" applyNumberFormat="1" applyFill="1" applyBorder="1" applyAlignment="1">
      <alignment horizontal="right"/>
      <protection/>
    </xf>
    <xf numFmtId="0" fontId="4" fillId="0" borderId="5" xfId="28" applyFill="1" applyBorder="1" applyAlignment="1">
      <alignment horizontal="right"/>
      <protection/>
    </xf>
    <xf numFmtId="0" fontId="4" fillId="0" borderId="0" xfId="28" applyFill="1" applyBorder="1" applyAlignment="1">
      <alignment horizontal="right"/>
      <protection/>
    </xf>
    <xf numFmtId="9" fontId="4" fillId="0" borderId="5" xfId="28" applyNumberFormat="1" applyFill="1" applyBorder="1" applyAlignment="1">
      <alignment horizontal="right"/>
      <protection/>
    </xf>
    <xf numFmtId="0" fontId="6" fillId="2" borderId="19" xfId="28" applyFont="1" applyFill="1" applyBorder="1">
      <alignment/>
      <protection/>
    </xf>
    <xf numFmtId="3" fontId="6" fillId="2" borderId="2" xfId="28" applyNumberFormat="1" applyFont="1" applyFill="1" applyBorder="1" applyAlignment="1">
      <alignment horizontal="right"/>
      <protection/>
    </xf>
    <xf numFmtId="9" fontId="6" fillId="2" borderId="3" xfId="28" applyNumberFormat="1" applyFont="1" applyFill="1" applyBorder="1" applyAlignment="1">
      <alignment horizontal="right"/>
      <protection/>
    </xf>
    <xf numFmtId="3" fontId="6" fillId="2" borderId="8" xfId="31" applyNumberFormat="1" applyFont="1" applyFill="1" applyBorder="1">
      <alignment/>
      <protection/>
    </xf>
    <xf numFmtId="0" fontId="1" fillId="0" borderId="0" xfId="24">
      <alignment/>
      <protection/>
    </xf>
    <xf numFmtId="0" fontId="5" fillId="2" borderId="9" xfId="24" applyFont="1" applyFill="1" applyBorder="1">
      <alignment/>
      <protection/>
    </xf>
    <xf numFmtId="0" fontId="5" fillId="2" borderId="10" xfId="24" applyFont="1" applyFill="1" applyBorder="1">
      <alignment/>
      <protection/>
    </xf>
    <xf numFmtId="0" fontId="5" fillId="2" borderId="20" xfId="24" applyFont="1" applyFill="1" applyBorder="1">
      <alignment/>
      <protection/>
    </xf>
    <xf numFmtId="0" fontId="5" fillId="2" borderId="10" xfId="24" applyFont="1" applyFill="1" applyBorder="1" applyAlignment="1">
      <alignment horizontal="right"/>
      <protection/>
    </xf>
    <xf numFmtId="0" fontId="5" fillId="2" borderId="10" xfId="24" applyFont="1" applyFill="1" applyBorder="1" applyAlignment="1">
      <alignment horizontal="center"/>
      <protection/>
    </xf>
    <xf numFmtId="0" fontId="5" fillId="2" borderId="20" xfId="24" applyFont="1" applyFill="1" applyBorder="1" applyAlignment="1">
      <alignment horizontal="right"/>
      <protection/>
    </xf>
    <xf numFmtId="0" fontId="1" fillId="2" borderId="16" xfId="24" applyFill="1" applyBorder="1">
      <alignment/>
      <protection/>
    </xf>
    <xf numFmtId="0" fontId="5" fillId="2" borderId="7" xfId="24" applyFont="1" applyFill="1" applyBorder="1">
      <alignment/>
      <protection/>
    </xf>
    <xf numFmtId="0" fontId="5" fillId="2" borderId="21" xfId="24" applyFont="1" applyFill="1" applyBorder="1">
      <alignment/>
      <protection/>
    </xf>
    <xf numFmtId="0" fontId="5" fillId="2" borderId="7" xfId="24" applyFont="1" applyFill="1" applyBorder="1" applyAlignment="1">
      <alignment horizontal="center"/>
      <protection/>
    </xf>
    <xf numFmtId="0" fontId="5" fillId="2" borderId="21" xfId="24" applyFont="1" applyFill="1" applyBorder="1" applyAlignment="1">
      <alignment horizontal="center"/>
      <protection/>
    </xf>
    <xf numFmtId="0" fontId="5" fillId="2" borderId="8" xfId="24" applyFont="1" applyFill="1" applyBorder="1">
      <alignment/>
      <protection/>
    </xf>
    <xf numFmtId="0" fontId="5" fillId="0" borderId="4" xfId="24" applyFont="1" applyBorder="1">
      <alignment/>
      <protection/>
    </xf>
    <xf numFmtId="0" fontId="5" fillId="0" borderId="0" xfId="24" applyFont="1" applyBorder="1">
      <alignment/>
      <protection/>
    </xf>
    <xf numFmtId="0" fontId="5" fillId="0" borderId="22" xfId="24" applyFont="1" applyBorder="1">
      <alignment/>
      <protection/>
    </xf>
    <xf numFmtId="0" fontId="5" fillId="0" borderId="0" xfId="24" applyFont="1" applyBorder="1" applyAlignment="1">
      <alignment horizontal="center"/>
      <protection/>
    </xf>
    <xf numFmtId="0" fontId="5" fillId="0" borderId="22" xfId="24" applyFont="1" applyBorder="1" applyAlignment="1">
      <alignment horizontal="center"/>
      <protection/>
    </xf>
    <xf numFmtId="0" fontId="1" fillId="0" borderId="5" xfId="24" applyBorder="1">
      <alignment/>
      <protection/>
    </xf>
    <xf numFmtId="0" fontId="1" fillId="0" borderId="22" xfId="24" applyFont="1" applyBorder="1">
      <alignment/>
      <protection/>
    </xf>
    <xf numFmtId="9" fontId="1" fillId="0" borderId="22" xfId="24" applyNumberFormat="1" applyFont="1" applyBorder="1">
      <alignment/>
      <protection/>
    </xf>
    <xf numFmtId="0" fontId="7" fillId="0" borderId="0" xfId="24" applyFont="1" applyBorder="1">
      <alignment/>
      <protection/>
    </xf>
    <xf numFmtId="0" fontId="7" fillId="0" borderId="22" xfId="24" applyFont="1" applyBorder="1">
      <alignment/>
      <protection/>
    </xf>
    <xf numFmtId="0" fontId="8" fillId="2" borderId="2" xfId="24" applyFont="1" applyFill="1" applyBorder="1">
      <alignment/>
      <protection/>
    </xf>
    <xf numFmtId="0" fontId="8" fillId="2" borderId="23" xfId="24" applyFont="1" applyFill="1" applyBorder="1">
      <alignment/>
      <protection/>
    </xf>
    <xf numFmtId="3" fontId="5" fillId="2" borderId="2" xfId="24" applyNumberFormat="1" applyFont="1" applyFill="1" applyBorder="1">
      <alignment/>
      <protection/>
    </xf>
    <xf numFmtId="9" fontId="5" fillId="2" borderId="23" xfId="24" applyNumberFormat="1" applyFont="1" applyFill="1" applyBorder="1">
      <alignment/>
      <protection/>
    </xf>
    <xf numFmtId="9" fontId="5" fillId="2" borderId="3" xfId="24" applyNumberFormat="1" applyFont="1" applyFill="1" applyBorder="1">
      <alignment/>
      <protection/>
    </xf>
    <xf numFmtId="0" fontId="1" fillId="0" borderId="5" xfId="24" applyBorder="1" applyAlignment="1">
      <alignment horizontal="left"/>
      <protection/>
    </xf>
    <xf numFmtId="0" fontId="5" fillId="0" borderId="4" xfId="24" applyFont="1" applyFill="1" applyBorder="1">
      <alignment/>
      <protection/>
    </xf>
    <xf numFmtId="0" fontId="8" fillId="0" borderId="0" xfId="24" applyFont="1" applyBorder="1">
      <alignment/>
      <protection/>
    </xf>
    <xf numFmtId="0" fontId="8" fillId="0" borderId="22" xfId="24" applyFont="1" applyBorder="1">
      <alignment/>
      <protection/>
    </xf>
    <xf numFmtId="0" fontId="5" fillId="2" borderId="23" xfId="24" applyFont="1" applyFill="1" applyBorder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11" fillId="2" borderId="24" xfId="0" applyFont="1" applyFill="1" applyBorder="1" applyAlignment="1">
      <alignment/>
    </xf>
    <xf numFmtId="0" fontId="11" fillId="2" borderId="25" xfId="0" applyFont="1" applyFill="1" applyBorder="1" applyAlignment="1">
      <alignment/>
    </xf>
    <xf numFmtId="0" fontId="11" fillId="2" borderId="26" xfId="0" applyFont="1" applyFill="1" applyBorder="1" applyAlignment="1">
      <alignment horizontal="center"/>
    </xf>
    <xf numFmtId="3" fontId="11" fillId="2" borderId="27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8" xfId="0" applyFont="1" applyBorder="1" applyAlignment="1">
      <alignment/>
    </xf>
    <xf numFmtId="3" fontId="11" fillId="0" borderId="29" xfId="0" applyNumberFormat="1" applyFont="1" applyBorder="1" applyAlignment="1">
      <alignment horizontal="right"/>
    </xf>
    <xf numFmtId="0" fontId="12" fillId="0" borderId="4" xfId="0" applyFont="1" applyBorder="1" applyAlignment="1">
      <alignment/>
    </xf>
    <xf numFmtId="0" fontId="11" fillId="0" borderId="4" xfId="0" applyFont="1" applyBorder="1" applyAlignment="1">
      <alignment/>
    </xf>
    <xf numFmtId="3" fontId="11" fillId="0" borderId="30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0" fontId="12" fillId="2" borderId="1" xfId="0" applyFont="1" applyFill="1" applyBorder="1" applyAlignment="1">
      <alignment/>
    </xf>
    <xf numFmtId="3" fontId="11" fillId="0" borderId="32" xfId="0" applyNumberFormat="1" applyFont="1" applyBorder="1" applyAlignment="1">
      <alignment horizontal="right"/>
    </xf>
    <xf numFmtId="3" fontId="12" fillId="0" borderId="33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3" fontId="11" fillId="0" borderId="34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2" fillId="2" borderId="36" xfId="0" applyNumberFormat="1" applyFont="1" applyFill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12" fillId="2" borderId="19" xfId="0" applyNumberFormat="1" applyFont="1" applyFill="1" applyBorder="1" applyAlignment="1">
      <alignment horizontal="right"/>
    </xf>
    <xf numFmtId="0" fontId="1" fillId="0" borderId="0" xfId="25" applyFont="1">
      <alignment/>
      <protection/>
    </xf>
    <xf numFmtId="0" fontId="5" fillId="0" borderId="0" xfId="25" applyFont="1">
      <alignment/>
      <protection/>
    </xf>
    <xf numFmtId="0" fontId="1" fillId="2" borderId="9" xfId="25" applyFont="1" applyFill="1" applyBorder="1" applyAlignment="1">
      <alignment/>
      <protection/>
    </xf>
    <xf numFmtId="0" fontId="1" fillId="2" borderId="10" xfId="25" applyFont="1" applyFill="1" applyBorder="1">
      <alignment/>
      <protection/>
    </xf>
    <xf numFmtId="0" fontId="1" fillId="2" borderId="16" xfId="25" applyFont="1" applyFill="1" applyBorder="1">
      <alignment/>
      <protection/>
    </xf>
    <xf numFmtId="0" fontId="1" fillId="2" borderId="11" xfId="25" applyFont="1" applyFill="1" applyBorder="1">
      <alignment/>
      <protection/>
    </xf>
    <xf numFmtId="0" fontId="1" fillId="2" borderId="12" xfId="25" applyFont="1" applyFill="1" applyBorder="1">
      <alignment/>
      <protection/>
    </xf>
    <xf numFmtId="0" fontId="1" fillId="2" borderId="13" xfId="25" applyFont="1" applyFill="1" applyBorder="1">
      <alignment/>
      <protection/>
    </xf>
    <xf numFmtId="0" fontId="1" fillId="0" borderId="4" xfId="25" applyFont="1" applyBorder="1">
      <alignment/>
      <protection/>
    </xf>
    <xf numFmtId="0" fontId="1" fillId="0" borderId="0" xfId="25" applyFont="1" applyBorder="1">
      <alignment/>
      <protection/>
    </xf>
    <xf numFmtId="3" fontId="1" fillId="0" borderId="38" xfId="25" applyNumberFormat="1" applyFont="1" applyBorder="1">
      <alignment/>
      <protection/>
    </xf>
    <xf numFmtId="3" fontId="1" fillId="0" borderId="0" xfId="25" applyNumberFormat="1" applyFont="1" applyBorder="1">
      <alignment/>
      <protection/>
    </xf>
    <xf numFmtId="3" fontId="1" fillId="0" borderId="31" xfId="25" applyNumberFormat="1" applyFont="1" applyBorder="1">
      <alignment/>
      <protection/>
    </xf>
    <xf numFmtId="3" fontId="1" fillId="0" borderId="39" xfId="25" applyNumberFormat="1" applyFont="1" applyBorder="1">
      <alignment/>
      <protection/>
    </xf>
    <xf numFmtId="3" fontId="1" fillId="0" borderId="40" xfId="25" applyNumberFormat="1" applyFont="1" applyBorder="1">
      <alignment/>
      <protection/>
    </xf>
    <xf numFmtId="0" fontId="5" fillId="2" borderId="4" xfId="25" applyFont="1" applyFill="1" applyBorder="1">
      <alignment/>
      <protection/>
    </xf>
    <xf numFmtId="0" fontId="5" fillId="2" borderId="0" xfId="25" applyFont="1" applyFill="1" applyBorder="1">
      <alignment/>
      <protection/>
    </xf>
    <xf numFmtId="3" fontId="5" fillId="2" borderId="39" xfId="25" applyNumberFormat="1" applyFont="1" applyFill="1" applyBorder="1">
      <alignment/>
      <protection/>
    </xf>
    <xf numFmtId="3" fontId="5" fillId="2" borderId="0" xfId="25" applyNumberFormat="1" applyFont="1" applyFill="1" applyBorder="1">
      <alignment/>
      <protection/>
    </xf>
    <xf numFmtId="3" fontId="5" fillId="2" borderId="40" xfId="25" applyNumberFormat="1" applyFont="1" applyFill="1" applyBorder="1">
      <alignment/>
      <protection/>
    </xf>
    <xf numFmtId="0" fontId="5" fillId="2" borderId="6" xfId="25" applyFont="1" applyFill="1" applyBorder="1">
      <alignment/>
      <protection/>
    </xf>
    <xf numFmtId="0" fontId="5" fillId="2" borderId="7" xfId="25" applyFont="1" applyFill="1" applyBorder="1">
      <alignment/>
      <protection/>
    </xf>
    <xf numFmtId="3" fontId="5" fillId="2" borderId="26" xfId="25" applyNumberFormat="1" applyFont="1" applyFill="1" applyBorder="1">
      <alignment/>
      <protection/>
    </xf>
    <xf numFmtId="0" fontId="5" fillId="2" borderId="1" xfId="25" applyFont="1" applyFill="1" applyBorder="1">
      <alignment/>
      <protection/>
    </xf>
    <xf numFmtId="0" fontId="5" fillId="2" borderId="2" xfId="25" applyFont="1" applyFill="1" applyBorder="1">
      <alignment/>
      <protection/>
    </xf>
    <xf numFmtId="3" fontId="5" fillId="2" borderId="41" xfId="25" applyNumberFormat="1" applyFont="1" applyFill="1" applyBorder="1">
      <alignment/>
      <protection/>
    </xf>
    <xf numFmtId="3" fontId="5" fillId="2" borderId="42" xfId="25" applyNumberFormat="1" applyFont="1" applyFill="1" applyBorder="1">
      <alignment/>
      <protection/>
    </xf>
    <xf numFmtId="0" fontId="4" fillId="0" borderId="0" xfId="26">
      <alignment/>
      <protection/>
    </xf>
    <xf numFmtId="0" fontId="4" fillId="0" borderId="0" xfId="26" applyAlignment="1">
      <alignment horizontal="right"/>
      <protection/>
    </xf>
    <xf numFmtId="0" fontId="5" fillId="2" borderId="43" xfId="26" applyFont="1" applyFill="1" applyBorder="1">
      <alignment/>
      <protection/>
    </xf>
    <xf numFmtId="0" fontId="5" fillId="2" borderId="44" xfId="26" applyFont="1" applyFill="1" applyBorder="1">
      <alignment/>
      <protection/>
    </xf>
    <xf numFmtId="0" fontId="5" fillId="2" borderId="24" xfId="26" applyFont="1" applyFill="1" applyBorder="1">
      <alignment/>
      <protection/>
    </xf>
    <xf numFmtId="0" fontId="5" fillId="2" borderId="16" xfId="26" applyFont="1" applyFill="1" applyBorder="1">
      <alignment/>
      <protection/>
    </xf>
    <xf numFmtId="0" fontId="1" fillId="0" borderId="0" xfId="26" applyFont="1">
      <alignment/>
      <protection/>
    </xf>
    <xf numFmtId="0" fontId="1" fillId="0" borderId="4" xfId="26" applyFont="1" applyBorder="1">
      <alignment/>
      <protection/>
    </xf>
    <xf numFmtId="0" fontId="1" fillId="0" borderId="0" xfId="26" applyFont="1" applyBorder="1">
      <alignment/>
      <protection/>
    </xf>
    <xf numFmtId="3" fontId="1" fillId="0" borderId="24" xfId="26" applyNumberFormat="1" applyFont="1" applyBorder="1">
      <alignment/>
      <protection/>
    </xf>
    <xf numFmtId="3" fontId="1" fillId="0" borderId="45" xfId="26" applyNumberFormat="1" applyFont="1" applyBorder="1">
      <alignment/>
      <protection/>
    </xf>
    <xf numFmtId="3" fontId="1" fillId="0" borderId="46" xfId="26" applyNumberFormat="1" applyFont="1" applyBorder="1">
      <alignment/>
      <protection/>
    </xf>
    <xf numFmtId="0" fontId="1" fillId="0" borderId="40" xfId="26" applyFont="1" applyBorder="1">
      <alignment/>
      <protection/>
    </xf>
    <xf numFmtId="0" fontId="5" fillId="0" borderId="4" xfId="26" applyFont="1" applyBorder="1">
      <alignment/>
      <protection/>
    </xf>
    <xf numFmtId="0" fontId="5" fillId="0" borderId="0" xfId="26" applyFont="1" applyBorder="1">
      <alignment/>
      <protection/>
    </xf>
    <xf numFmtId="3" fontId="5" fillId="0" borderId="46" xfId="26" applyNumberFormat="1" applyFont="1" applyBorder="1">
      <alignment/>
      <protection/>
    </xf>
    <xf numFmtId="3" fontId="5" fillId="0" borderId="40" xfId="26" applyNumberFormat="1" applyFont="1" applyBorder="1">
      <alignment/>
      <protection/>
    </xf>
    <xf numFmtId="0" fontId="1" fillId="0" borderId="6" xfId="26" applyFont="1" applyFill="1" applyBorder="1">
      <alignment/>
      <protection/>
    </xf>
    <xf numFmtId="0" fontId="1" fillId="0" borderId="7" xfId="26" applyFont="1" applyFill="1" applyBorder="1">
      <alignment/>
      <protection/>
    </xf>
    <xf numFmtId="3" fontId="1" fillId="0" borderId="25" xfId="26" applyNumberFormat="1" applyFont="1" applyFill="1" applyBorder="1">
      <alignment/>
      <protection/>
    </xf>
    <xf numFmtId="0" fontId="1" fillId="0" borderId="27" xfId="26" applyFont="1" applyBorder="1">
      <alignment/>
      <protection/>
    </xf>
    <xf numFmtId="0" fontId="4" fillId="0" borderId="0" xfId="30" applyFill="1" applyBorder="1">
      <alignment/>
      <protection/>
    </xf>
    <xf numFmtId="0" fontId="4" fillId="0" borderId="0" xfId="30">
      <alignment/>
      <protection/>
    </xf>
    <xf numFmtId="0" fontId="6" fillId="0" borderId="0" xfId="30" applyFont="1">
      <alignment/>
      <protection/>
    </xf>
    <xf numFmtId="0" fontId="6" fillId="2" borderId="9" xfId="30" applyFont="1" applyFill="1" applyBorder="1" applyAlignment="1">
      <alignment horizontal="center"/>
      <protection/>
    </xf>
    <xf numFmtId="0" fontId="6" fillId="2" borderId="15" xfId="30" applyFont="1" applyFill="1" applyBorder="1" applyAlignment="1">
      <alignment horizontal="center"/>
      <protection/>
    </xf>
    <xf numFmtId="0" fontId="6" fillId="2" borderId="10" xfId="30" applyFont="1" applyFill="1" applyBorder="1">
      <alignment/>
      <protection/>
    </xf>
    <xf numFmtId="0" fontId="4" fillId="2" borderId="10" xfId="30" applyFill="1" applyBorder="1">
      <alignment/>
      <protection/>
    </xf>
    <xf numFmtId="0" fontId="6" fillId="2" borderId="16" xfId="30" applyFont="1" applyFill="1" applyBorder="1">
      <alignment/>
      <protection/>
    </xf>
    <xf numFmtId="0" fontId="6" fillId="2" borderId="6" xfId="30" applyFont="1" applyFill="1" applyBorder="1">
      <alignment/>
      <protection/>
    </xf>
    <xf numFmtId="0" fontId="6" fillId="2" borderId="17" xfId="30" applyFont="1" applyFill="1" applyBorder="1" applyAlignment="1">
      <alignment horizontal="center"/>
      <protection/>
    </xf>
    <xf numFmtId="0" fontId="6" fillId="2" borderId="7" xfId="30" applyFont="1" applyFill="1" applyBorder="1">
      <alignment/>
      <protection/>
    </xf>
    <xf numFmtId="0" fontId="6" fillId="2" borderId="8" xfId="30" applyFont="1" applyFill="1" applyBorder="1">
      <alignment/>
      <protection/>
    </xf>
    <xf numFmtId="0" fontId="4" fillId="0" borderId="4" xfId="30" applyFont="1" applyFill="1" applyBorder="1">
      <alignment/>
      <protection/>
    </xf>
    <xf numFmtId="0" fontId="4" fillId="0" borderId="18" xfId="30" applyFill="1" applyBorder="1" applyAlignment="1">
      <alignment horizontal="center"/>
      <protection/>
    </xf>
    <xf numFmtId="3" fontId="4" fillId="0" borderId="0" xfId="30" applyNumberFormat="1" applyFill="1" applyBorder="1">
      <alignment/>
      <protection/>
    </xf>
    <xf numFmtId="3" fontId="4" fillId="0" borderId="0" xfId="30" applyNumberFormat="1" applyFill="1" applyBorder="1" applyAlignment="1">
      <alignment horizontal="right"/>
      <protection/>
    </xf>
    <xf numFmtId="0" fontId="4" fillId="0" borderId="5" xfId="30" applyFill="1" applyBorder="1" applyAlignment="1">
      <alignment horizontal="right"/>
      <protection/>
    </xf>
    <xf numFmtId="9" fontId="4" fillId="0" borderId="5" xfId="30" applyNumberFormat="1" applyFill="1" applyBorder="1" applyAlignment="1">
      <alignment horizontal="right"/>
      <protection/>
    </xf>
    <xf numFmtId="0" fontId="6" fillId="2" borderId="1" xfId="30" applyFont="1" applyFill="1" applyBorder="1">
      <alignment/>
      <protection/>
    </xf>
    <xf numFmtId="0" fontId="6" fillId="2" borderId="19" xfId="30" applyFont="1" applyFill="1" applyBorder="1" applyAlignment="1">
      <alignment horizontal="center"/>
      <protection/>
    </xf>
    <xf numFmtId="3" fontId="6" fillId="2" borderId="2" xfId="30" applyNumberFormat="1" applyFont="1" applyFill="1" applyBorder="1" applyAlignment="1">
      <alignment horizontal="right"/>
      <protection/>
    </xf>
    <xf numFmtId="9" fontId="6" fillId="2" borderId="3" xfId="30" applyNumberFormat="1" applyFont="1" applyFill="1" applyBorder="1" applyAlignment="1">
      <alignment horizontal="right"/>
      <protection/>
    </xf>
    <xf numFmtId="0" fontId="1" fillId="0" borderId="0" xfId="32" applyFont="1">
      <alignment/>
      <protection/>
    </xf>
    <xf numFmtId="0" fontId="5" fillId="2" borderId="9" xfId="32" applyFont="1" applyFill="1" applyBorder="1">
      <alignment/>
      <protection/>
    </xf>
    <xf numFmtId="0" fontId="5" fillId="2" borderId="10" xfId="32" applyFont="1" applyFill="1" applyBorder="1">
      <alignment/>
      <protection/>
    </xf>
    <xf numFmtId="0" fontId="1" fillId="2" borderId="16" xfId="32" applyFont="1" applyFill="1" applyBorder="1">
      <alignment/>
      <protection/>
    </xf>
    <xf numFmtId="0" fontId="5" fillId="2" borderId="4" xfId="32" applyFont="1" applyFill="1" applyBorder="1">
      <alignment/>
      <protection/>
    </xf>
    <xf numFmtId="0" fontId="5" fillId="2" borderId="0" xfId="32" applyFont="1" applyFill="1" applyBorder="1">
      <alignment/>
      <protection/>
    </xf>
    <xf numFmtId="0" fontId="1" fillId="2" borderId="5" xfId="32" applyFont="1" applyFill="1" applyBorder="1">
      <alignment/>
      <protection/>
    </xf>
    <xf numFmtId="0" fontId="1" fillId="0" borderId="4" xfId="32" applyFont="1" applyBorder="1">
      <alignment/>
      <protection/>
    </xf>
    <xf numFmtId="0" fontId="1" fillId="0" borderId="0" xfId="32" applyFont="1" applyBorder="1">
      <alignment/>
      <protection/>
    </xf>
    <xf numFmtId="3" fontId="1" fillId="0" borderId="0" xfId="32" applyNumberFormat="1" applyFont="1" applyBorder="1" applyAlignment="1">
      <alignment horizontal="right"/>
      <protection/>
    </xf>
    <xf numFmtId="0" fontId="1" fillId="0" borderId="5" xfId="32" applyFont="1" applyBorder="1">
      <alignment/>
      <protection/>
    </xf>
    <xf numFmtId="0" fontId="1" fillId="2" borderId="0" xfId="32" applyFont="1" applyFill="1" applyBorder="1">
      <alignment/>
      <protection/>
    </xf>
    <xf numFmtId="3" fontId="1" fillId="2" borderId="0" xfId="32" applyNumberFormat="1" applyFont="1" applyFill="1" applyBorder="1" applyAlignment="1">
      <alignment horizontal="right"/>
      <protection/>
    </xf>
    <xf numFmtId="0" fontId="1" fillId="0" borderId="5" xfId="32" applyFont="1" applyFill="1" applyBorder="1">
      <alignment/>
      <protection/>
    </xf>
    <xf numFmtId="0" fontId="5" fillId="0" borderId="4" xfId="32" applyFont="1" applyBorder="1">
      <alignment/>
      <protection/>
    </xf>
    <xf numFmtId="0" fontId="1" fillId="0" borderId="0" xfId="32" applyFont="1" applyAlignment="1">
      <alignment horizontal="center"/>
      <protection/>
    </xf>
    <xf numFmtId="0" fontId="1" fillId="0" borderId="0" xfId="32" applyFont="1" applyFill="1" applyBorder="1">
      <alignment/>
      <protection/>
    </xf>
    <xf numFmtId="3" fontId="1" fillId="0" borderId="0" xfId="32" applyNumberFormat="1" applyFont="1" applyFill="1" applyBorder="1" applyAlignment="1">
      <alignment horizontal="right"/>
      <protection/>
    </xf>
    <xf numFmtId="0" fontId="1" fillId="0" borderId="6" xfId="32" applyFont="1" applyFill="1" applyBorder="1">
      <alignment/>
      <protection/>
    </xf>
    <xf numFmtId="0" fontId="1" fillId="0" borderId="7" xfId="32" applyFont="1" applyFill="1" applyBorder="1">
      <alignment/>
      <protection/>
    </xf>
    <xf numFmtId="3" fontId="1" fillId="0" borderId="7" xfId="32" applyNumberFormat="1" applyFont="1" applyFill="1" applyBorder="1" applyAlignment="1">
      <alignment horizontal="right"/>
      <protection/>
    </xf>
    <xf numFmtId="0" fontId="1" fillId="0" borderId="8" xfId="32" applyFont="1" applyFill="1" applyBorder="1">
      <alignment/>
      <protection/>
    </xf>
    <xf numFmtId="0" fontId="1" fillId="0" borderId="0" xfId="32" applyFont="1">
      <alignment/>
      <protection/>
    </xf>
    <xf numFmtId="0" fontId="0" fillId="0" borderId="0" xfId="21">
      <alignment/>
      <protection/>
    </xf>
    <xf numFmtId="0" fontId="14" fillId="0" borderId="0" xfId="21" applyFont="1">
      <alignment/>
      <protection/>
    </xf>
    <xf numFmtId="0" fontId="0" fillId="2" borderId="10" xfId="21" applyFill="1" applyBorder="1" applyAlignment="1">
      <alignment horizontal="center"/>
      <protection/>
    </xf>
    <xf numFmtId="0" fontId="0" fillId="2" borderId="0" xfId="21" applyFill="1" applyBorder="1" applyAlignment="1">
      <alignment horizontal="center"/>
      <protection/>
    </xf>
    <xf numFmtId="0" fontId="14" fillId="2" borderId="5" xfId="21" applyFont="1" applyFill="1" applyBorder="1" applyAlignment="1">
      <alignment horizontal="center"/>
      <protection/>
    </xf>
    <xf numFmtId="0" fontId="0" fillId="2" borderId="4" xfId="21" applyFill="1" applyBorder="1">
      <alignment/>
      <protection/>
    </xf>
    <xf numFmtId="0" fontId="0" fillId="2" borderId="0" xfId="21" applyFill="1" applyBorder="1">
      <alignment/>
      <protection/>
    </xf>
    <xf numFmtId="0" fontId="0" fillId="0" borderId="4" xfId="21" applyBorder="1">
      <alignment/>
      <protection/>
    </xf>
    <xf numFmtId="0" fontId="0" fillId="0" borderId="0" xfId="21" applyBorder="1">
      <alignment/>
      <protection/>
    </xf>
    <xf numFmtId="0" fontId="14" fillId="0" borderId="5" xfId="21" applyFont="1" applyBorder="1">
      <alignment/>
      <protection/>
    </xf>
    <xf numFmtId="0" fontId="14" fillId="0" borderId="4" xfId="21" applyFont="1" applyBorder="1">
      <alignment/>
      <protection/>
    </xf>
    <xf numFmtId="41" fontId="0" fillId="0" borderId="0" xfId="21" applyNumberFormat="1" applyBorder="1">
      <alignment/>
      <protection/>
    </xf>
    <xf numFmtId="41" fontId="0" fillId="0" borderId="0" xfId="21" applyNumberFormat="1" applyBorder="1" applyAlignment="1">
      <alignment horizontal="right"/>
      <protection/>
    </xf>
    <xf numFmtId="41" fontId="14" fillId="0" borderId="5" xfId="21" applyNumberFormat="1" applyFont="1" applyBorder="1">
      <alignment/>
      <protection/>
    </xf>
    <xf numFmtId="41" fontId="0" fillId="0" borderId="5" xfId="21" applyNumberFormat="1" applyFont="1" applyBorder="1">
      <alignment/>
      <protection/>
    </xf>
    <xf numFmtId="0" fontId="14" fillId="2" borderId="1" xfId="21" applyFont="1" applyFill="1" applyBorder="1">
      <alignment/>
      <protection/>
    </xf>
    <xf numFmtId="0" fontId="14" fillId="2" borderId="2" xfId="21" applyFont="1" applyFill="1" applyBorder="1">
      <alignment/>
      <protection/>
    </xf>
    <xf numFmtId="41" fontId="14" fillId="2" borderId="2" xfId="21" applyNumberFormat="1" applyFont="1" applyFill="1" applyBorder="1">
      <alignment/>
      <protection/>
    </xf>
    <xf numFmtId="41" fontId="14" fillId="2" borderId="3" xfId="21" applyNumberFormat="1" applyFont="1" applyFill="1" applyBorder="1">
      <alignment/>
      <protection/>
    </xf>
    <xf numFmtId="0" fontId="0" fillId="0" borderId="4" xfId="21" applyFont="1" applyBorder="1">
      <alignment/>
      <protection/>
    </xf>
    <xf numFmtId="0" fontId="0" fillId="0" borderId="0" xfId="21" applyFont="1" applyBorder="1">
      <alignment/>
      <protection/>
    </xf>
    <xf numFmtId="41" fontId="0" fillId="0" borderId="0" xfId="21" applyNumberFormat="1" applyFont="1" applyBorder="1">
      <alignment/>
      <protection/>
    </xf>
    <xf numFmtId="0" fontId="0" fillId="0" borderId="0" xfId="21" applyFont="1">
      <alignment/>
      <protection/>
    </xf>
    <xf numFmtId="0" fontId="14" fillId="0" borderId="0" xfId="21" applyFont="1" applyBorder="1">
      <alignment/>
      <protection/>
    </xf>
    <xf numFmtId="41" fontId="14" fillId="0" borderId="0" xfId="21" applyNumberFormat="1" applyFont="1" applyBorder="1">
      <alignment/>
      <protection/>
    </xf>
    <xf numFmtId="41" fontId="0" fillId="0" borderId="0" xfId="21" applyNumberFormat="1">
      <alignment/>
      <protection/>
    </xf>
    <xf numFmtId="41" fontId="14" fillId="0" borderId="0" xfId="21" applyNumberFormat="1" applyFont="1">
      <alignment/>
      <protection/>
    </xf>
    <xf numFmtId="0" fontId="0" fillId="0" borderId="0" xfId="22">
      <alignment/>
      <protection/>
    </xf>
    <xf numFmtId="0" fontId="14" fillId="0" borderId="0" xfId="22" applyFont="1">
      <alignment/>
      <protection/>
    </xf>
    <xf numFmtId="0" fontId="0" fillId="2" borderId="10" xfId="22" applyFill="1" applyBorder="1" applyAlignment="1">
      <alignment horizontal="center"/>
      <protection/>
    </xf>
    <xf numFmtId="0" fontId="14" fillId="2" borderId="16" xfId="22" applyFont="1" applyFill="1" applyBorder="1">
      <alignment/>
      <protection/>
    </xf>
    <xf numFmtId="0" fontId="0" fillId="2" borderId="0" xfId="22" applyFill="1" applyBorder="1" applyAlignment="1">
      <alignment horizontal="center"/>
      <protection/>
    </xf>
    <xf numFmtId="0" fontId="14" fillId="2" borderId="5" xfId="22" applyFont="1" applyFill="1" applyBorder="1" applyAlignment="1">
      <alignment horizontal="center"/>
      <protection/>
    </xf>
    <xf numFmtId="0" fontId="0" fillId="2" borderId="4" xfId="22" applyFill="1" applyBorder="1">
      <alignment/>
      <protection/>
    </xf>
    <xf numFmtId="0" fontId="0" fillId="2" borderId="0" xfId="22" applyFill="1" applyBorder="1">
      <alignment/>
      <protection/>
    </xf>
    <xf numFmtId="0" fontId="0" fillId="0" borderId="4" xfId="22" applyBorder="1">
      <alignment/>
      <protection/>
    </xf>
    <xf numFmtId="0" fontId="0" fillId="0" borderId="0" xfId="22" applyBorder="1">
      <alignment/>
      <protection/>
    </xf>
    <xf numFmtId="0" fontId="14" fillId="0" borderId="5" xfId="22" applyFont="1" applyBorder="1">
      <alignment/>
      <protection/>
    </xf>
    <xf numFmtId="0" fontId="14" fillId="0" borderId="4" xfId="22" applyFont="1" applyBorder="1">
      <alignment/>
      <protection/>
    </xf>
    <xf numFmtId="41" fontId="0" fillId="0" borderId="0" xfId="22" applyNumberFormat="1" applyBorder="1">
      <alignment/>
      <protection/>
    </xf>
    <xf numFmtId="41" fontId="0" fillId="0" borderId="0" xfId="22" applyNumberFormat="1" applyBorder="1" applyAlignment="1">
      <alignment horizontal="right"/>
      <protection/>
    </xf>
    <xf numFmtId="41" fontId="14" fillId="0" borderId="5" xfId="22" applyNumberFormat="1" applyFont="1" applyBorder="1">
      <alignment/>
      <protection/>
    </xf>
    <xf numFmtId="41" fontId="0" fillId="0" borderId="5" xfId="22" applyNumberFormat="1" applyFont="1" applyBorder="1">
      <alignment/>
      <protection/>
    </xf>
    <xf numFmtId="0" fontId="0" fillId="0" borderId="4" xfId="22" applyFont="1" applyBorder="1">
      <alignment/>
      <protection/>
    </xf>
    <xf numFmtId="0" fontId="0" fillId="0" borderId="0" xfId="22" applyFont="1" applyBorder="1">
      <alignment/>
      <protection/>
    </xf>
    <xf numFmtId="41" fontId="0" fillId="0" borderId="0" xfId="22" applyNumberFormat="1" applyFont="1" applyBorder="1">
      <alignment/>
      <protection/>
    </xf>
    <xf numFmtId="0" fontId="0" fillId="0" borderId="0" xfId="22" applyFont="1">
      <alignment/>
      <protection/>
    </xf>
    <xf numFmtId="0" fontId="14" fillId="0" borderId="0" xfId="22" applyFont="1" applyBorder="1">
      <alignment/>
      <protection/>
    </xf>
    <xf numFmtId="41" fontId="14" fillId="0" borderId="0" xfId="22" applyNumberFormat="1" applyFont="1" applyBorder="1">
      <alignment/>
      <protection/>
    </xf>
    <xf numFmtId="41" fontId="0" fillId="0" borderId="0" xfId="22" applyNumberFormat="1">
      <alignment/>
      <protection/>
    </xf>
    <xf numFmtId="41" fontId="14" fillId="0" borderId="0" xfId="22" applyNumberFormat="1" applyFont="1">
      <alignment/>
      <protection/>
    </xf>
    <xf numFmtId="0" fontId="0" fillId="0" borderId="4" xfId="21" applyFont="1" applyBorder="1">
      <alignment/>
      <protection/>
    </xf>
    <xf numFmtId="0" fontId="13" fillId="0" borderId="0" xfId="20">
      <alignment/>
      <protection/>
    </xf>
    <xf numFmtId="0" fontId="1" fillId="0" borderId="0" xfId="20" applyFont="1">
      <alignment/>
      <protection/>
    </xf>
    <xf numFmtId="0" fontId="5" fillId="2" borderId="1" xfId="20" applyFont="1" applyFill="1" applyBorder="1">
      <alignment/>
      <protection/>
    </xf>
    <xf numFmtId="0" fontId="5" fillId="2" borderId="2" xfId="20" applyFont="1" applyFill="1" applyBorder="1">
      <alignment/>
      <protection/>
    </xf>
    <xf numFmtId="0" fontId="5" fillId="2" borderId="3" xfId="20" applyFont="1" applyFill="1" applyBorder="1">
      <alignment/>
      <protection/>
    </xf>
    <xf numFmtId="0" fontId="1" fillId="0" borderId="4" xfId="20" applyFont="1" applyBorder="1">
      <alignment/>
      <protection/>
    </xf>
    <xf numFmtId="3" fontId="1" fillId="0" borderId="0" xfId="20" applyNumberFormat="1" applyFont="1" applyBorder="1">
      <alignment/>
      <protection/>
    </xf>
    <xf numFmtId="0" fontId="1" fillId="0" borderId="5" xfId="20" applyFont="1" applyBorder="1">
      <alignment/>
      <protection/>
    </xf>
    <xf numFmtId="0" fontId="5" fillId="0" borderId="4" xfId="20" applyFont="1" applyBorder="1">
      <alignment/>
      <protection/>
    </xf>
    <xf numFmtId="9" fontId="1" fillId="0" borderId="5" xfId="20" applyNumberFormat="1" applyFont="1" applyBorder="1">
      <alignment/>
      <protection/>
    </xf>
    <xf numFmtId="3" fontId="5" fillId="2" borderId="2" xfId="20" applyNumberFormat="1" applyFont="1" applyFill="1" applyBorder="1">
      <alignment/>
      <protection/>
    </xf>
    <xf numFmtId="9" fontId="5" fillId="2" borderId="3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15" fillId="0" borderId="0" xfId="20" applyFont="1">
      <alignment/>
      <protection/>
    </xf>
    <xf numFmtId="41" fontId="0" fillId="0" borderId="5" xfId="21" applyNumberFormat="1" applyBorder="1">
      <alignment/>
      <protection/>
    </xf>
    <xf numFmtId="0" fontId="14" fillId="2" borderId="16" xfId="21" applyFont="1" applyFill="1" applyBorder="1" applyAlignment="1">
      <alignment horizontal="center"/>
      <protection/>
    </xf>
    <xf numFmtId="16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166" fontId="14" fillId="0" borderId="47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166" fontId="14" fillId="0" borderId="16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166" fontId="14" fillId="0" borderId="26" xfId="0" applyNumberFormat="1" applyFont="1" applyBorder="1" applyAlignment="1">
      <alignment/>
    </xf>
    <xf numFmtId="0" fontId="14" fillId="0" borderId="7" xfId="0" applyFont="1" applyBorder="1" applyAlignment="1">
      <alignment horizontal="center"/>
    </xf>
    <xf numFmtId="166" fontId="14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6" fontId="0" fillId="0" borderId="39" xfId="0" applyNumberFormat="1" applyBorder="1" applyAlignment="1">
      <alignment/>
    </xf>
    <xf numFmtId="0" fontId="0" fillId="0" borderId="0" xfId="0" applyBorder="1" applyAlignment="1">
      <alignment horizontal="center"/>
    </xf>
    <xf numFmtId="166" fontId="0" fillId="0" borderId="5" xfId="0" applyNumberForma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166" fontId="14" fillId="0" borderId="41" xfId="0" applyNumberFormat="1" applyFont="1" applyBorder="1" applyAlignment="1">
      <alignment/>
    </xf>
    <xf numFmtId="0" fontId="14" fillId="0" borderId="2" xfId="0" applyFont="1" applyBorder="1" applyAlignment="1">
      <alignment horizontal="center"/>
    </xf>
    <xf numFmtId="166" fontId="14" fillId="0" borderId="3" xfId="0" applyNumberFormat="1" applyFont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166" fontId="0" fillId="0" borderId="41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17" fillId="0" borderId="9" xfId="18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166" fontId="0" fillId="0" borderId="47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66" fontId="0" fillId="0" borderId="48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0" fillId="0" borderId="4" xfId="22" applyFont="1" applyBorder="1">
      <alignment/>
      <protection/>
    </xf>
    <xf numFmtId="0" fontId="0" fillId="2" borderId="0" xfId="22" applyFont="1" applyFill="1" applyBorder="1" applyAlignment="1">
      <alignment horizontal="center"/>
      <protection/>
    </xf>
    <xf numFmtId="0" fontId="18" fillId="0" borderId="0" xfId="23" applyFont="1">
      <alignment/>
      <protection/>
    </xf>
    <xf numFmtId="0" fontId="13" fillId="0" borderId="0" xfId="23">
      <alignment/>
      <protection/>
    </xf>
    <xf numFmtId="0" fontId="1" fillId="0" borderId="0" xfId="23" applyFont="1">
      <alignment/>
      <protection/>
    </xf>
    <xf numFmtId="0" fontId="5" fillId="2" borderId="1" xfId="23" applyFont="1" applyFill="1" applyBorder="1">
      <alignment/>
      <protection/>
    </xf>
    <xf numFmtId="0" fontId="5" fillId="2" borderId="2" xfId="23" applyFont="1" applyFill="1" applyBorder="1">
      <alignment/>
      <protection/>
    </xf>
    <xf numFmtId="0" fontId="5" fillId="2" borderId="3" xfId="23" applyFont="1" applyFill="1" applyBorder="1">
      <alignment/>
      <protection/>
    </xf>
    <xf numFmtId="0" fontId="5" fillId="0" borderId="4" xfId="23" applyFont="1" applyBorder="1">
      <alignment/>
      <protection/>
    </xf>
    <xf numFmtId="3" fontId="1" fillId="0" borderId="0" xfId="23" applyNumberFormat="1" applyFont="1" applyBorder="1">
      <alignment/>
      <protection/>
    </xf>
    <xf numFmtId="0" fontId="1" fillId="0" borderId="5" xfId="23" applyFont="1" applyBorder="1">
      <alignment/>
      <protection/>
    </xf>
    <xf numFmtId="0" fontId="1" fillId="0" borderId="4" xfId="23" applyFont="1" applyBorder="1">
      <alignment/>
      <protection/>
    </xf>
    <xf numFmtId="9" fontId="1" fillId="0" borderId="5" xfId="23" applyNumberFormat="1" applyFont="1" applyBorder="1">
      <alignment/>
      <protection/>
    </xf>
    <xf numFmtId="3" fontId="5" fillId="2" borderId="2" xfId="23" applyNumberFormat="1" applyFont="1" applyFill="1" applyBorder="1">
      <alignment/>
      <protection/>
    </xf>
    <xf numFmtId="9" fontId="5" fillId="2" borderId="3" xfId="23" applyNumberFormat="1" applyFont="1" applyFill="1" applyBorder="1">
      <alignment/>
      <protection/>
    </xf>
    <xf numFmtId="0" fontId="5" fillId="0" borderId="4" xfId="23" applyFont="1" applyFill="1" applyBorder="1">
      <alignment/>
      <protection/>
    </xf>
    <xf numFmtId="3" fontId="5" fillId="0" borderId="0" xfId="23" applyNumberFormat="1" applyFont="1" applyFill="1" applyBorder="1">
      <alignment/>
      <protection/>
    </xf>
    <xf numFmtId="9" fontId="5" fillId="0" borderId="5" xfId="23" applyNumberFormat="1" applyFont="1" applyFill="1" applyBorder="1">
      <alignment/>
      <protection/>
    </xf>
    <xf numFmtId="0" fontId="1" fillId="0" borderId="0" xfId="23" applyFont="1" applyBorder="1">
      <alignment/>
      <protection/>
    </xf>
    <xf numFmtId="9" fontId="1" fillId="0" borderId="5" xfId="35" applyFont="1" applyBorder="1" applyAlignment="1">
      <alignment/>
    </xf>
    <xf numFmtId="0" fontId="13" fillId="0" borderId="0" xfId="23" applyFont="1">
      <alignment/>
      <protection/>
    </xf>
    <xf numFmtId="3" fontId="5" fillId="0" borderId="0" xfId="23" applyNumberFormat="1" applyFont="1" applyBorder="1">
      <alignment/>
      <protection/>
    </xf>
    <xf numFmtId="0" fontId="15" fillId="0" borderId="0" xfId="23" applyFont="1">
      <alignment/>
      <protection/>
    </xf>
    <xf numFmtId="0" fontId="13" fillId="0" borderId="10" xfId="23" applyBorder="1">
      <alignment/>
      <protection/>
    </xf>
    <xf numFmtId="0" fontId="5" fillId="0" borderId="0" xfId="23" applyFont="1" applyFill="1" applyBorder="1">
      <alignment/>
      <protection/>
    </xf>
    <xf numFmtId="9" fontId="5" fillId="0" borderId="0" xfId="23" applyNumberFormat="1" applyFont="1" applyFill="1" applyBorder="1">
      <alignment/>
      <protection/>
    </xf>
    <xf numFmtId="0" fontId="1" fillId="0" borderId="0" xfId="23" applyFont="1" applyFill="1" applyBorder="1">
      <alignment/>
      <protection/>
    </xf>
    <xf numFmtId="3" fontId="1" fillId="0" borderId="0" xfId="23" applyNumberFormat="1" applyFont="1">
      <alignment/>
      <protection/>
    </xf>
    <xf numFmtId="0" fontId="0" fillId="0" borderId="0" xfId="29">
      <alignment/>
      <protection/>
    </xf>
    <xf numFmtId="0" fontId="14" fillId="0" borderId="0" xfId="29" applyFont="1">
      <alignment/>
      <protection/>
    </xf>
    <xf numFmtId="3" fontId="14" fillId="0" borderId="0" xfId="29" applyNumberFormat="1" applyFont="1">
      <alignment/>
      <protection/>
    </xf>
    <xf numFmtId="3" fontId="0" fillId="0" borderId="0" xfId="29" applyNumberFormat="1">
      <alignment/>
      <protection/>
    </xf>
    <xf numFmtId="0" fontId="14" fillId="0" borderId="9" xfId="29" applyFont="1" applyBorder="1">
      <alignment/>
      <protection/>
    </xf>
    <xf numFmtId="0" fontId="14" fillId="0" borderId="10" xfId="29" applyFont="1" applyBorder="1">
      <alignment/>
      <protection/>
    </xf>
    <xf numFmtId="3" fontId="14" fillId="0" borderId="10" xfId="29" applyNumberFormat="1" applyFont="1" applyBorder="1" applyAlignment="1">
      <alignment horizontal="center"/>
      <protection/>
    </xf>
    <xf numFmtId="0" fontId="14" fillId="0" borderId="10" xfId="29" applyFont="1" applyBorder="1" applyAlignment="1">
      <alignment horizontal="center"/>
      <protection/>
    </xf>
    <xf numFmtId="3" fontId="14" fillId="0" borderId="16" xfId="29" applyNumberFormat="1" applyFont="1" applyBorder="1" applyAlignment="1">
      <alignment horizontal="center"/>
      <protection/>
    </xf>
    <xf numFmtId="0" fontId="14" fillId="0" borderId="6" xfId="29" applyFont="1" applyBorder="1">
      <alignment/>
      <protection/>
    </xf>
    <xf numFmtId="0" fontId="14" fillId="0" borderId="7" xfId="29" applyFont="1" applyBorder="1">
      <alignment/>
      <protection/>
    </xf>
    <xf numFmtId="3" fontId="14" fillId="0" borderId="7" xfId="29" applyNumberFormat="1" applyFont="1" applyBorder="1" applyAlignment="1">
      <alignment horizontal="center"/>
      <protection/>
    </xf>
    <xf numFmtId="3" fontId="14" fillId="0" borderId="8" xfId="29" applyNumberFormat="1" applyFont="1" applyBorder="1">
      <alignment/>
      <protection/>
    </xf>
    <xf numFmtId="0" fontId="0" fillId="0" borderId="4" xfId="29" applyBorder="1">
      <alignment/>
      <protection/>
    </xf>
    <xf numFmtId="0" fontId="0" fillId="0" borderId="0" xfId="29" applyBorder="1">
      <alignment/>
      <protection/>
    </xf>
    <xf numFmtId="3" fontId="0" fillId="0" borderId="0" xfId="29" applyNumberFormat="1" applyBorder="1" applyAlignment="1">
      <alignment horizontal="center"/>
      <protection/>
    </xf>
    <xf numFmtId="3" fontId="0" fillId="0" borderId="5" xfId="29" applyNumberFormat="1" applyBorder="1">
      <alignment/>
      <protection/>
    </xf>
    <xf numFmtId="3" fontId="0" fillId="0" borderId="0" xfId="29" applyNumberFormat="1" applyBorder="1">
      <alignment/>
      <protection/>
    </xf>
    <xf numFmtId="0" fontId="0" fillId="0" borderId="0" xfId="29" applyBorder="1" applyAlignment="1">
      <alignment horizontal="center"/>
      <protection/>
    </xf>
    <xf numFmtId="0" fontId="0" fillId="0" borderId="4" xfId="29" applyFont="1" applyBorder="1">
      <alignment/>
      <protection/>
    </xf>
    <xf numFmtId="3" fontId="0" fillId="0" borderId="5" xfId="29" applyNumberFormat="1" applyFont="1" applyBorder="1">
      <alignment/>
      <protection/>
    </xf>
    <xf numFmtId="0" fontId="0" fillId="0" borderId="4" xfId="29" applyFont="1" applyBorder="1">
      <alignment/>
      <protection/>
    </xf>
    <xf numFmtId="0" fontId="0" fillId="0" borderId="0" xfId="29" applyFont="1" applyBorder="1">
      <alignment/>
      <protection/>
    </xf>
    <xf numFmtId="3" fontId="0" fillId="0" borderId="0" xfId="29" applyNumberFormat="1" applyFont="1" applyBorder="1">
      <alignment/>
      <protection/>
    </xf>
    <xf numFmtId="0" fontId="0" fillId="0" borderId="0" xfId="29" applyFont="1" applyBorder="1" applyAlignment="1">
      <alignment horizontal="center"/>
      <protection/>
    </xf>
    <xf numFmtId="0" fontId="0" fillId="0" borderId="0" xfId="29" applyFont="1">
      <alignment/>
      <protection/>
    </xf>
    <xf numFmtId="0" fontId="0" fillId="0" borderId="4" xfId="29" applyFill="1" applyBorder="1">
      <alignment/>
      <protection/>
    </xf>
    <xf numFmtId="0" fontId="14" fillId="0" borderId="1" xfId="29" applyFont="1" applyBorder="1">
      <alignment/>
      <protection/>
    </xf>
    <xf numFmtId="0" fontId="14" fillId="0" borderId="2" xfId="29" applyFont="1" applyBorder="1">
      <alignment/>
      <protection/>
    </xf>
    <xf numFmtId="3" fontId="14" fillId="0" borderId="2" xfId="29" applyNumberFormat="1" applyFont="1" applyBorder="1">
      <alignment/>
      <protection/>
    </xf>
    <xf numFmtId="0" fontId="14" fillId="0" borderId="2" xfId="29" applyFont="1" applyBorder="1" applyAlignment="1">
      <alignment horizontal="center"/>
      <protection/>
    </xf>
    <xf numFmtId="3" fontId="14" fillId="0" borderId="3" xfId="29" applyNumberFormat="1" applyFont="1" applyBorder="1">
      <alignment/>
      <protection/>
    </xf>
    <xf numFmtId="0" fontId="14" fillId="0" borderId="0" xfId="29" applyFont="1" applyBorder="1">
      <alignment/>
      <protection/>
    </xf>
    <xf numFmtId="0" fontId="14" fillId="0" borderId="4" xfId="29" applyFont="1" applyBorder="1">
      <alignment/>
      <protection/>
    </xf>
    <xf numFmtId="3" fontId="14" fillId="0" borderId="0" xfId="29" applyNumberFormat="1" applyFont="1" applyBorder="1">
      <alignment/>
      <protection/>
    </xf>
    <xf numFmtId="0" fontId="14" fillId="0" borderId="0" xfId="29" applyFont="1" applyBorder="1" applyAlignment="1">
      <alignment horizontal="center"/>
      <protection/>
    </xf>
    <xf numFmtId="3" fontId="14" fillId="0" borderId="5" xfId="29" applyNumberFormat="1" applyFont="1" applyBorder="1">
      <alignment/>
      <protection/>
    </xf>
    <xf numFmtId="3" fontId="0" fillId="0" borderId="0" xfId="29" applyNumberFormat="1" applyFont="1" applyBorder="1">
      <alignment/>
      <protection/>
    </xf>
    <xf numFmtId="0" fontId="0" fillId="0" borderId="4" xfId="29" applyFont="1" applyBorder="1">
      <alignment/>
      <protection/>
    </xf>
    <xf numFmtId="0" fontId="0" fillId="0" borderId="0" xfId="29" applyFont="1" applyBorder="1">
      <alignment/>
      <protection/>
    </xf>
    <xf numFmtId="3" fontId="0" fillId="0" borderId="0" xfId="29" applyNumberFormat="1" applyFont="1" applyBorder="1" applyAlignment="1">
      <alignment horizontal="right"/>
      <protection/>
    </xf>
    <xf numFmtId="0" fontId="0" fillId="0" borderId="4" xfId="29" applyFont="1" applyFill="1" applyBorder="1">
      <alignment/>
      <protection/>
    </xf>
    <xf numFmtId="0" fontId="14" fillId="0" borderId="49" xfId="29" applyFont="1" applyFill="1" applyBorder="1">
      <alignment/>
      <protection/>
    </xf>
    <xf numFmtId="0" fontId="14" fillId="0" borderId="50" xfId="29" applyFont="1" applyBorder="1">
      <alignment/>
      <protection/>
    </xf>
    <xf numFmtId="3" fontId="14" fillId="0" borderId="50" xfId="29" applyNumberFormat="1" applyFont="1" applyBorder="1">
      <alignment/>
      <protection/>
    </xf>
    <xf numFmtId="3" fontId="14" fillId="0" borderId="51" xfId="29" applyNumberFormat="1" applyFont="1" applyBorder="1">
      <alignment/>
      <protection/>
    </xf>
    <xf numFmtId="166" fontId="0" fillId="0" borderId="0" xfId="0" applyNumberFormat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0" fillId="0" borderId="0" xfId="22" applyFont="1">
      <alignment/>
      <protection/>
    </xf>
    <xf numFmtId="3" fontId="12" fillId="0" borderId="0" xfId="22" applyNumberFormat="1" applyFont="1">
      <alignment/>
      <protection/>
    </xf>
    <xf numFmtId="0" fontId="12" fillId="2" borderId="1" xfId="22" applyFont="1" applyFill="1" applyBorder="1">
      <alignment/>
      <protection/>
    </xf>
    <xf numFmtId="0" fontId="12" fillId="2" borderId="2" xfId="22" applyFont="1" applyFill="1" applyBorder="1">
      <alignment/>
      <protection/>
    </xf>
    <xf numFmtId="41" fontId="12" fillId="2" borderId="2" xfId="22" applyNumberFormat="1" applyFont="1" applyFill="1" applyBorder="1">
      <alignment/>
      <protection/>
    </xf>
    <xf numFmtId="41" fontId="12" fillId="2" borderId="3" xfId="22" applyNumberFormat="1" applyFont="1" applyFill="1" applyBorder="1">
      <alignment/>
      <protection/>
    </xf>
    <xf numFmtId="0" fontId="12" fillId="0" borderId="0" xfId="22" applyFont="1">
      <alignment/>
      <protection/>
    </xf>
    <xf numFmtId="3" fontId="12" fillId="0" borderId="10" xfId="22" applyNumberFormat="1" applyFont="1" applyBorder="1">
      <alignment/>
      <protection/>
    </xf>
    <xf numFmtId="41" fontId="0" fillId="0" borderId="0" xfId="22" applyNumberFormat="1" applyFont="1">
      <alignment/>
      <protection/>
    </xf>
    <xf numFmtId="166" fontId="0" fillId="0" borderId="0" xfId="22" applyNumberFormat="1" applyFont="1">
      <alignment/>
      <protection/>
    </xf>
    <xf numFmtId="166" fontId="14" fillId="0" borderId="0" xfId="22" applyNumberFormat="1" applyFont="1">
      <alignment/>
      <protection/>
    </xf>
    <xf numFmtId="166" fontId="14" fillId="0" borderId="10" xfId="22" applyNumberFormat="1" applyFont="1" applyBorder="1">
      <alignment/>
      <protection/>
    </xf>
    <xf numFmtId="166" fontId="12" fillId="0" borderId="0" xfId="22" applyNumberFormat="1" applyFont="1">
      <alignment/>
      <protection/>
    </xf>
    <xf numFmtId="42" fontId="0" fillId="0" borderId="0" xfId="0" applyNumberFormat="1" applyAlignment="1">
      <alignment/>
    </xf>
    <xf numFmtId="0" fontId="0" fillId="0" borderId="4" xfId="0" applyBorder="1" applyAlignment="1">
      <alignment horizontal="left"/>
    </xf>
    <xf numFmtId="166" fontId="14" fillId="0" borderId="39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166" fontId="14" fillId="0" borderId="5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6" xfId="0" applyFont="1" applyFill="1" applyBorder="1" applyAlignment="1">
      <alignment horizontal="left"/>
    </xf>
    <xf numFmtId="0" fontId="19" fillId="0" borderId="41" xfId="0" applyFont="1" applyBorder="1" applyAlignment="1">
      <alignment/>
    </xf>
    <xf numFmtId="166" fontId="19" fillId="0" borderId="41" xfId="0" applyNumberFormat="1" applyFont="1" applyBorder="1" applyAlignment="1">
      <alignment/>
    </xf>
    <xf numFmtId="166" fontId="19" fillId="0" borderId="42" xfId="0" applyNumberFormat="1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23" xfId="0" applyFont="1" applyBorder="1" applyAlignment="1">
      <alignment/>
    </xf>
    <xf numFmtId="0" fontId="4" fillId="0" borderId="0" xfId="27" applyFont="1" applyFill="1" applyBorder="1">
      <alignment/>
      <protection/>
    </xf>
    <xf numFmtId="0" fontId="0" fillId="0" borderId="0" xfId="21" applyFont="1">
      <alignment/>
      <protection/>
    </xf>
    <xf numFmtId="42" fontId="0" fillId="0" borderId="0" xfId="21" applyNumberFormat="1">
      <alignment/>
      <protection/>
    </xf>
    <xf numFmtId="42" fontId="0" fillId="2" borderId="0" xfId="21" applyNumberFormat="1" applyFill="1" applyBorder="1">
      <alignment/>
      <protection/>
    </xf>
    <xf numFmtId="42" fontId="0" fillId="0" borderId="0" xfId="21" applyNumberFormat="1" applyBorder="1">
      <alignment/>
      <protection/>
    </xf>
    <xf numFmtId="42" fontId="14" fillId="2" borderId="2" xfId="21" applyNumberFormat="1" applyFont="1" applyFill="1" applyBorder="1">
      <alignment/>
      <protection/>
    </xf>
    <xf numFmtId="42" fontId="0" fillId="0" borderId="0" xfId="21" applyNumberFormat="1" applyFont="1" applyBorder="1">
      <alignment/>
      <protection/>
    </xf>
    <xf numFmtId="42" fontId="14" fillId="0" borderId="0" xfId="21" applyNumberFormat="1" applyFont="1" applyBorder="1">
      <alignment/>
      <protection/>
    </xf>
    <xf numFmtId="42" fontId="14" fillId="0" borderId="0" xfId="21" applyNumberFormat="1" applyFont="1">
      <alignment/>
      <protection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3" fontId="1" fillId="0" borderId="5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0" fontId="0" fillId="0" borderId="0" xfId="0" applyBorder="1" applyAlignment="1">
      <alignment/>
    </xf>
    <xf numFmtId="3" fontId="5" fillId="0" borderId="56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0" fontId="0" fillId="0" borderId="57" xfId="0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5" fillId="0" borderId="60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5" fillId="0" borderId="6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4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62" xfId="0" applyBorder="1" applyAlignment="1">
      <alignment/>
    </xf>
    <xf numFmtId="0" fontId="0" fillId="0" borderId="14" xfId="0" applyBorder="1" applyAlignment="1">
      <alignment/>
    </xf>
    <xf numFmtId="41" fontId="0" fillId="0" borderId="14" xfId="0" applyNumberFormat="1" applyBorder="1" applyAlignment="1">
      <alignment/>
    </xf>
    <xf numFmtId="41" fontId="0" fillId="0" borderId="63" xfId="0" applyNumberFormat="1" applyBorder="1" applyAlignment="1">
      <alignment/>
    </xf>
    <xf numFmtId="0" fontId="0" fillId="0" borderId="64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22" xfId="0" applyNumberFormat="1" applyBorder="1" applyAlignment="1">
      <alignment/>
    </xf>
    <xf numFmtId="0" fontId="6" fillId="0" borderId="65" xfId="0" applyFont="1" applyBorder="1" applyAlignment="1">
      <alignment/>
    </xf>
    <xf numFmtId="0" fontId="0" fillId="0" borderId="66" xfId="0" applyBorder="1" applyAlignment="1">
      <alignment/>
    </xf>
    <xf numFmtId="41" fontId="0" fillId="0" borderId="66" xfId="0" applyNumberFormat="1" applyBorder="1" applyAlignment="1">
      <alignment/>
    </xf>
    <xf numFmtId="41" fontId="6" fillId="0" borderId="67" xfId="0" applyNumberFormat="1" applyFont="1" applyBorder="1" applyAlignment="1">
      <alignment/>
    </xf>
    <xf numFmtId="0" fontId="6" fillId="0" borderId="64" xfId="0" applyFont="1" applyBorder="1" applyAlignment="1">
      <alignment/>
    </xf>
    <xf numFmtId="0" fontId="6" fillId="0" borderId="0" xfId="0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22" xfId="0" applyNumberFormat="1" applyFont="1" applyBorder="1" applyAlignment="1">
      <alignment/>
    </xf>
    <xf numFmtId="0" fontId="0" fillId="0" borderId="68" xfId="0" applyBorder="1" applyAlignment="1">
      <alignment/>
    </xf>
    <xf numFmtId="0" fontId="0" fillId="0" borderId="12" xfId="0" applyBorder="1" applyAlignment="1">
      <alignment/>
    </xf>
    <xf numFmtId="41" fontId="0" fillId="0" borderId="12" xfId="0" applyNumberFormat="1" applyBorder="1" applyAlignment="1">
      <alignment/>
    </xf>
    <xf numFmtId="41" fontId="0" fillId="0" borderId="69" xfId="0" applyNumberForma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62" xfId="0" applyFont="1" applyBorder="1" applyAlignment="1">
      <alignment/>
    </xf>
    <xf numFmtId="0" fontId="0" fillId="0" borderId="63" xfId="0" applyBorder="1" applyAlignment="1">
      <alignment/>
    </xf>
    <xf numFmtId="0" fontId="6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22" xfId="0" applyBorder="1" applyAlignment="1">
      <alignment/>
    </xf>
    <xf numFmtId="0" fontId="6" fillId="0" borderId="14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65" xfId="0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0" fillId="0" borderId="66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70" xfId="0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4" fillId="0" borderId="65" xfId="0" applyFont="1" applyFill="1" applyBorder="1" applyAlignment="1">
      <alignment/>
    </xf>
    <xf numFmtId="0" fontId="0" fillId="0" borderId="67" xfId="0" applyFill="1" applyBorder="1" applyAlignment="1">
      <alignment/>
    </xf>
    <xf numFmtId="0" fontId="4" fillId="0" borderId="64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68" xfId="0" applyFont="1" applyFill="1" applyBorder="1" applyAlignment="1">
      <alignment/>
    </xf>
    <xf numFmtId="3" fontId="5" fillId="0" borderId="4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1" fillId="0" borderId="56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9" fontId="0" fillId="0" borderId="22" xfId="0" applyNumberFormat="1" applyBorder="1" applyAlignment="1">
      <alignment/>
    </xf>
    <xf numFmtId="0" fontId="6" fillId="0" borderId="70" xfId="0" applyFont="1" applyBorder="1" applyAlignment="1">
      <alignment/>
    </xf>
    <xf numFmtId="9" fontId="6" fillId="0" borderId="67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  <xf numFmtId="6" fontId="0" fillId="0" borderId="0" xfId="0" applyNumberFormat="1" applyAlignment="1">
      <alignment/>
    </xf>
    <xf numFmtId="0" fontId="11" fillId="2" borderId="47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2" borderId="10" xfId="31" applyFont="1" applyFill="1" applyBorder="1" applyAlignment="1">
      <alignment horizontal="center"/>
      <protection/>
    </xf>
    <xf numFmtId="0" fontId="4" fillId="0" borderId="16" xfId="31" applyBorder="1" applyAlignment="1">
      <alignment horizontal="center"/>
      <protection/>
    </xf>
    <xf numFmtId="0" fontId="0" fillId="0" borderId="0" xfId="0" applyAlignment="1">
      <alignment/>
    </xf>
    <xf numFmtId="3" fontId="5" fillId="0" borderId="71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0" fontId="0" fillId="0" borderId="54" xfId="0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0" fontId="6" fillId="0" borderId="58" xfId="0" applyFont="1" applyBorder="1" applyAlignment="1">
      <alignment/>
    </xf>
    <xf numFmtId="3" fontId="5" fillId="0" borderId="56" xfId="0" applyNumberFormat="1" applyFont="1" applyBorder="1" applyAlignment="1">
      <alignment/>
    </xf>
    <xf numFmtId="49" fontId="6" fillId="0" borderId="65" xfId="0" applyNumberFormat="1" applyFont="1" applyBorder="1" applyAlignment="1">
      <alignment/>
    </xf>
    <xf numFmtId="49" fontId="6" fillId="0" borderId="66" xfId="0" applyNumberFormat="1" applyFont="1" applyBorder="1" applyAlignment="1">
      <alignment/>
    </xf>
    <xf numFmtId="0" fontId="0" fillId="0" borderId="67" xfId="0" applyBorder="1" applyAlignment="1">
      <alignment/>
    </xf>
    <xf numFmtId="0" fontId="6" fillId="0" borderId="65" xfId="0" applyFont="1" applyBorder="1" applyAlignment="1">
      <alignment/>
    </xf>
    <xf numFmtId="0" fontId="0" fillId="0" borderId="66" xfId="0" applyBorder="1" applyAlignment="1">
      <alignment/>
    </xf>
    <xf numFmtId="49" fontId="6" fillId="0" borderId="67" xfId="0" applyNumberFormat="1" applyFont="1" applyBorder="1" applyAlignment="1">
      <alignment/>
    </xf>
    <xf numFmtId="49" fontId="0" fillId="0" borderId="65" xfId="0" applyNumberFormat="1" applyBorder="1" applyAlignment="1">
      <alignment/>
    </xf>
    <xf numFmtId="49" fontId="0" fillId="0" borderId="66" xfId="0" applyNumberFormat="1" applyBorder="1" applyAlignment="1">
      <alignment/>
    </xf>
    <xf numFmtId="49" fontId="0" fillId="0" borderId="67" xfId="0" applyNumberFormat="1" applyBorder="1" applyAlignment="1">
      <alignment/>
    </xf>
    <xf numFmtId="0" fontId="1" fillId="2" borderId="12" xfId="25" applyFont="1" applyFill="1" applyBorder="1" applyAlignment="1">
      <alignment horizontal="center"/>
      <protection/>
    </xf>
    <xf numFmtId="0" fontId="5" fillId="2" borderId="4" xfId="32" applyFont="1" applyFill="1" applyBorder="1" applyAlignment="1">
      <alignment horizontal="center"/>
      <protection/>
    </xf>
    <xf numFmtId="0" fontId="5" fillId="2" borderId="0" xfId="32" applyFont="1" applyFill="1" applyBorder="1" applyAlignment="1">
      <alignment horizontal="center"/>
      <protection/>
    </xf>
    <xf numFmtId="0" fontId="1" fillId="0" borderId="4" xfId="32" applyFont="1" applyBorder="1" applyAlignment="1">
      <alignment horizontal="center"/>
      <protection/>
    </xf>
    <xf numFmtId="0" fontId="1" fillId="0" borderId="0" xfId="32" applyFont="1" applyBorder="1" applyAlignment="1">
      <alignment horizontal="center"/>
      <protection/>
    </xf>
    <xf numFmtId="0" fontId="4" fillId="0" borderId="0" xfId="32" applyAlignment="1">
      <alignment horizontal="center"/>
      <protection/>
    </xf>
    <xf numFmtId="0" fontId="14" fillId="2" borderId="9" xfId="21" applyFont="1" applyFill="1" applyBorder="1" applyAlignment="1">
      <alignment horizontal="left"/>
      <protection/>
    </xf>
    <xf numFmtId="0" fontId="14" fillId="2" borderId="10" xfId="21" applyFont="1" applyFill="1" applyBorder="1" applyAlignment="1">
      <alignment horizontal="left"/>
      <protection/>
    </xf>
    <xf numFmtId="0" fontId="14" fillId="2" borderId="4" xfId="21" applyFont="1" applyFill="1" applyBorder="1" applyAlignment="1">
      <alignment/>
      <protection/>
    </xf>
    <xf numFmtId="0" fontId="14" fillId="2" borderId="0" xfId="21" applyFont="1" applyFill="1" applyBorder="1" applyAlignment="1">
      <alignment/>
      <protection/>
    </xf>
    <xf numFmtId="0" fontId="14" fillId="2" borderId="9" xfId="22" applyFont="1" applyFill="1" applyBorder="1" applyAlignment="1">
      <alignment horizontal="left"/>
      <protection/>
    </xf>
    <xf numFmtId="0" fontId="14" fillId="2" borderId="10" xfId="22" applyFont="1" applyFill="1" applyBorder="1" applyAlignment="1">
      <alignment horizontal="left"/>
      <protection/>
    </xf>
    <xf numFmtId="0" fontId="14" fillId="2" borderId="4" xfId="22" applyFont="1" applyFill="1" applyBorder="1" applyAlignment="1">
      <alignment/>
      <protection/>
    </xf>
    <xf numFmtId="0" fontId="14" fillId="2" borderId="0" xfId="22" applyFont="1" applyFill="1" applyBorder="1" applyAlignment="1">
      <alignment/>
      <protection/>
    </xf>
  </cellXfs>
  <cellStyles count="22">
    <cellStyle name="Normal" xfId="0"/>
    <cellStyle name="Comma" xfId="15"/>
    <cellStyle name="Comma [0]" xfId="16"/>
    <cellStyle name="Hyperlink" xfId="17"/>
    <cellStyle name="Hiperhivatkozás_óvoda 2006.évi állami támogatása" xfId="18"/>
    <cellStyle name="Followed Hyperlink" xfId="19"/>
    <cellStyle name="Normál_11a.sz.mellékletPalotás Óvoda  beszámolója" xfId="20"/>
    <cellStyle name="Normál_11csz.melléklet" xfId="21"/>
    <cellStyle name="Normál_12.c.sz.melléklet" xfId="22"/>
    <cellStyle name="Normál_12a melléklet Palotás Iskola  beszámolója" xfId="23"/>
    <cellStyle name="Normál_1a melléklet összesített beszámoló" xfId="24"/>
    <cellStyle name="Normál_1c melléklet egyszerűsített pénzforgalmi jelentés" xfId="25"/>
    <cellStyle name="Normál_1d melléklet egyszerűsített pénzmaradvány-kimutatás" xfId="26"/>
    <cellStyle name="Normál_2 melléklet bevételek" xfId="27"/>
    <cellStyle name="Normál_3 melléklet bevételek szakfeladatonként" xfId="28"/>
    <cellStyle name="Normál_3a sz melléklet 2006.évi koncepció iskola  ( állami támogatás)" xfId="29"/>
    <cellStyle name="Normál_5 melléklet kiadások szakfeladatonként" xfId="30"/>
    <cellStyle name="Normál_6. melléklet mérleg" xfId="31"/>
    <cellStyle name="Normál_9. számú melléklet feladatmutatók állománya" xfId="32"/>
    <cellStyle name="Currency" xfId="33"/>
    <cellStyle name="Currency [0]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7">
      <selection activeCell="E9" sqref="E9"/>
    </sheetView>
  </sheetViews>
  <sheetFormatPr defaultColWidth="9.140625" defaultRowHeight="12.75"/>
  <cols>
    <col min="1" max="2" width="10.28125" style="91" customWidth="1"/>
    <col min="3" max="3" width="7.00390625" style="91" customWidth="1"/>
    <col min="4" max="11" width="12.28125" style="91" customWidth="1"/>
    <col min="12" max="16384" width="10.28125" style="91" customWidth="1"/>
  </cols>
  <sheetData>
    <row r="1" ht="16.5" thickBot="1">
      <c r="K1" s="91" t="s">
        <v>122</v>
      </c>
    </row>
    <row r="2" spans="1:11" ht="15" customHeight="1">
      <c r="A2" s="92" t="s">
        <v>2</v>
      </c>
      <c r="B2" s="93"/>
      <c r="C2" s="94"/>
      <c r="D2" s="95" t="s">
        <v>0</v>
      </c>
      <c r="E2" s="96" t="s">
        <v>123</v>
      </c>
      <c r="F2" s="95"/>
      <c r="G2" s="97"/>
      <c r="H2" s="95" t="s">
        <v>0</v>
      </c>
      <c r="I2" s="96" t="s">
        <v>124</v>
      </c>
      <c r="J2" s="95"/>
      <c r="K2" s="98"/>
    </row>
    <row r="3" spans="1:11" ht="15" customHeight="1" thickBot="1">
      <c r="A3" s="26"/>
      <c r="B3" s="99"/>
      <c r="C3" s="100"/>
      <c r="D3" s="101" t="s">
        <v>125</v>
      </c>
      <c r="E3" s="101" t="s">
        <v>32</v>
      </c>
      <c r="F3" s="101" t="s">
        <v>5</v>
      </c>
      <c r="G3" s="102" t="s">
        <v>6</v>
      </c>
      <c r="H3" s="101" t="s">
        <v>99</v>
      </c>
      <c r="I3" s="101" t="s">
        <v>32</v>
      </c>
      <c r="J3" s="101" t="s">
        <v>5</v>
      </c>
      <c r="K3" s="103" t="s">
        <v>6</v>
      </c>
    </row>
    <row r="4" spans="1:11" ht="15" customHeight="1">
      <c r="A4" s="104"/>
      <c r="B4" s="105"/>
      <c r="C4" s="106"/>
      <c r="D4" s="107"/>
      <c r="E4" s="107"/>
      <c r="F4" s="107"/>
      <c r="G4" s="108"/>
      <c r="H4" s="107"/>
      <c r="I4" s="107"/>
      <c r="J4" s="107"/>
      <c r="K4" s="109"/>
    </row>
    <row r="5" spans="1:11" ht="15" customHeight="1">
      <c r="A5" s="104" t="s">
        <v>126</v>
      </c>
      <c r="B5" s="105"/>
      <c r="C5" s="106"/>
      <c r="D5" s="107"/>
      <c r="E5" s="107"/>
      <c r="F5" s="107"/>
      <c r="G5" s="108"/>
      <c r="H5" s="107"/>
      <c r="I5" s="107"/>
      <c r="J5" s="107"/>
      <c r="K5" s="109"/>
    </row>
    <row r="6" spans="1:11" ht="15" customHeight="1">
      <c r="A6" s="18" t="s">
        <v>127</v>
      </c>
      <c r="B6" s="21"/>
      <c r="C6" s="110"/>
      <c r="D6" s="12">
        <v>79306</v>
      </c>
      <c r="E6" s="12">
        <v>86305</v>
      </c>
      <c r="F6" s="12">
        <v>86305</v>
      </c>
      <c r="G6" s="111">
        <f aca="true" t="shared" si="0" ref="G6:G12">F6/E6</f>
        <v>1</v>
      </c>
      <c r="H6" s="12"/>
      <c r="I6" s="12"/>
      <c r="J6" s="12"/>
      <c r="K6" s="109"/>
    </row>
    <row r="7" spans="1:11" ht="15" customHeight="1">
      <c r="A7" s="10" t="s">
        <v>128</v>
      </c>
      <c r="B7" s="21"/>
      <c r="C7" s="110"/>
      <c r="D7" s="12">
        <v>89294</v>
      </c>
      <c r="E7" s="12">
        <v>91535</v>
      </c>
      <c r="F7" s="12">
        <v>92843</v>
      </c>
      <c r="G7" s="111">
        <f t="shared" si="0"/>
        <v>1.0142896159938821</v>
      </c>
      <c r="H7" s="12"/>
      <c r="I7" s="12"/>
      <c r="J7" s="12"/>
      <c r="K7" s="109"/>
    </row>
    <row r="8" spans="1:11" ht="15" customHeight="1">
      <c r="A8" s="10" t="s">
        <v>129</v>
      </c>
      <c r="B8" s="21"/>
      <c r="C8" s="110"/>
      <c r="D8" s="12">
        <v>15737</v>
      </c>
      <c r="E8" s="12">
        <v>28353</v>
      </c>
      <c r="F8" s="12">
        <v>29130</v>
      </c>
      <c r="G8" s="111">
        <f t="shared" si="0"/>
        <v>1.0274045074595282</v>
      </c>
      <c r="H8" s="12">
        <v>20</v>
      </c>
      <c r="I8" s="12">
        <v>20</v>
      </c>
      <c r="J8" s="12">
        <v>36</v>
      </c>
      <c r="K8" s="13">
        <f>J8/I8</f>
        <v>1.8</v>
      </c>
    </row>
    <row r="9" spans="1:11" ht="15" customHeight="1">
      <c r="A9" s="18" t="s">
        <v>130</v>
      </c>
      <c r="B9" s="21"/>
      <c r="C9" s="110"/>
      <c r="D9" s="12">
        <v>29518</v>
      </c>
      <c r="E9" s="12">
        <v>35056</v>
      </c>
      <c r="F9" s="12">
        <v>35082</v>
      </c>
      <c r="G9" s="111">
        <f t="shared" si="0"/>
        <v>1.0007416704701049</v>
      </c>
      <c r="H9" s="12"/>
      <c r="I9" s="12">
        <v>1285</v>
      </c>
      <c r="J9" s="12">
        <v>1285</v>
      </c>
      <c r="K9" s="13">
        <f>J9/I9</f>
        <v>1</v>
      </c>
    </row>
    <row r="10" spans="1:11" ht="15" customHeight="1">
      <c r="A10" s="10" t="s">
        <v>131</v>
      </c>
      <c r="B10" s="105"/>
      <c r="C10" s="106"/>
      <c r="D10" s="12">
        <v>263</v>
      </c>
      <c r="E10" s="12">
        <v>263</v>
      </c>
      <c r="F10" s="12">
        <v>264</v>
      </c>
      <c r="G10" s="111">
        <f t="shared" si="0"/>
        <v>1.0038022813688212</v>
      </c>
      <c r="H10" s="12"/>
      <c r="I10" s="12"/>
      <c r="J10" s="12"/>
      <c r="K10" s="109"/>
    </row>
    <row r="11" spans="1:11" ht="15" customHeight="1">
      <c r="A11" s="10" t="s">
        <v>132</v>
      </c>
      <c r="B11" s="112"/>
      <c r="C11" s="113"/>
      <c r="D11" s="12">
        <v>23293</v>
      </c>
      <c r="E11" s="12">
        <v>32668</v>
      </c>
      <c r="F11" s="12"/>
      <c r="G11" s="111">
        <f t="shared" si="0"/>
        <v>0</v>
      </c>
      <c r="H11" s="12"/>
      <c r="I11" s="12"/>
      <c r="J11" s="12"/>
      <c r="K11" s="109"/>
    </row>
    <row r="12" spans="1:11" ht="15" customHeight="1">
      <c r="A12" s="10" t="s">
        <v>133</v>
      </c>
      <c r="B12" s="112"/>
      <c r="C12" s="113"/>
      <c r="D12" s="12">
        <v>6368</v>
      </c>
      <c r="E12" s="12">
        <v>6368</v>
      </c>
      <c r="F12" s="12">
        <v>7597</v>
      </c>
      <c r="G12" s="111">
        <f t="shared" si="0"/>
        <v>1.192996231155779</v>
      </c>
      <c r="H12" s="12">
        <v>2438</v>
      </c>
      <c r="I12" s="12">
        <v>2438</v>
      </c>
      <c r="J12" s="12">
        <v>2438</v>
      </c>
      <c r="K12" s="13">
        <f>J12/I12</f>
        <v>1</v>
      </c>
    </row>
    <row r="13" spans="1:11" ht="15" customHeight="1" thickBot="1">
      <c r="A13" s="10" t="s">
        <v>134</v>
      </c>
      <c r="B13" s="112"/>
      <c r="C13" s="113"/>
      <c r="D13" s="12"/>
      <c r="E13" s="12"/>
      <c r="F13" s="12">
        <v>-348</v>
      </c>
      <c r="G13" s="111" t="s">
        <v>0</v>
      </c>
      <c r="H13" s="12"/>
      <c r="I13" s="12"/>
      <c r="J13" s="12"/>
      <c r="K13" s="109"/>
    </row>
    <row r="14" spans="1:11" ht="15" customHeight="1" thickBot="1">
      <c r="A14" s="6" t="s">
        <v>135</v>
      </c>
      <c r="B14" s="114"/>
      <c r="C14" s="115"/>
      <c r="D14" s="116">
        <f>SUM(D6:D12)</f>
        <v>243779</v>
      </c>
      <c r="E14" s="116">
        <f>SUM(E6:E13)</f>
        <v>280548</v>
      </c>
      <c r="F14" s="116">
        <f>SUM(F6:F13)</f>
        <v>250873</v>
      </c>
      <c r="G14" s="117">
        <f>F14/E14</f>
        <v>0.8942248741748292</v>
      </c>
      <c r="H14" s="116">
        <f>SUM(H6:H13)</f>
        <v>2458</v>
      </c>
      <c r="I14" s="116">
        <f>SUM(I6:I12)</f>
        <v>3743</v>
      </c>
      <c r="J14" s="116">
        <f>SUM(J6:J13)</f>
        <v>3759</v>
      </c>
      <c r="K14" s="118">
        <f>J14/I14</f>
        <v>1.0042746460058776</v>
      </c>
    </row>
    <row r="15" spans="1:11" ht="15" customHeight="1">
      <c r="A15" s="10"/>
      <c r="B15" s="21"/>
      <c r="C15" s="110"/>
      <c r="D15" s="11"/>
      <c r="E15" s="11"/>
      <c r="F15" s="11"/>
      <c r="G15" s="111" t="s">
        <v>0</v>
      </c>
      <c r="H15" s="11"/>
      <c r="I15" s="11"/>
      <c r="J15" s="11"/>
      <c r="K15" s="119"/>
    </row>
    <row r="16" spans="1:11" ht="15" customHeight="1">
      <c r="A16" s="120" t="s">
        <v>136</v>
      </c>
      <c r="B16" s="21"/>
      <c r="C16" s="110"/>
      <c r="D16" s="11"/>
      <c r="E16" s="11"/>
      <c r="F16" s="11"/>
      <c r="G16" s="111" t="s">
        <v>0</v>
      </c>
      <c r="H16" s="11"/>
      <c r="I16" s="11"/>
      <c r="J16" s="11"/>
      <c r="K16" s="109"/>
    </row>
    <row r="17" spans="1:11" ht="15" customHeight="1">
      <c r="A17" s="10" t="s">
        <v>137</v>
      </c>
      <c r="B17" s="121"/>
      <c r="C17" s="113"/>
      <c r="D17" s="12">
        <v>96588</v>
      </c>
      <c r="E17" s="12">
        <v>100116</v>
      </c>
      <c r="F17" s="12">
        <v>96172</v>
      </c>
      <c r="G17" s="111">
        <f>F17/E17</f>
        <v>0.9606056973910264</v>
      </c>
      <c r="H17" s="12">
        <v>22570</v>
      </c>
      <c r="I17" s="12">
        <v>23337</v>
      </c>
      <c r="J17" s="12">
        <v>21609</v>
      </c>
      <c r="K17" s="13">
        <f>J17/I17</f>
        <v>0.9259544928654069</v>
      </c>
    </row>
    <row r="18" spans="1:11" ht="15" customHeight="1">
      <c r="A18" s="18" t="s">
        <v>138</v>
      </c>
      <c r="B18" s="21"/>
      <c r="C18" s="110"/>
      <c r="D18" s="12">
        <v>29726</v>
      </c>
      <c r="E18" s="12">
        <v>30899</v>
      </c>
      <c r="F18" s="12">
        <v>29734</v>
      </c>
      <c r="G18" s="111">
        <f>F18/E18</f>
        <v>0.9622965144503058</v>
      </c>
      <c r="H18" s="12">
        <v>6985</v>
      </c>
      <c r="I18" s="12">
        <v>7177</v>
      </c>
      <c r="J18" s="12">
        <v>6642</v>
      </c>
      <c r="K18" s="13">
        <f>J18/I18</f>
        <v>0.9254563187961544</v>
      </c>
    </row>
    <row r="19" spans="1:11" ht="15" customHeight="1">
      <c r="A19" s="18" t="s">
        <v>139</v>
      </c>
      <c r="B19" s="21"/>
      <c r="C19" s="122"/>
      <c r="D19" s="12">
        <v>53184</v>
      </c>
      <c r="E19" s="12">
        <v>52369</v>
      </c>
      <c r="F19" s="12">
        <v>48319</v>
      </c>
      <c r="G19" s="111">
        <f>F19/E19</f>
        <v>0.9226641715518723</v>
      </c>
      <c r="H19" s="12">
        <v>4984</v>
      </c>
      <c r="I19" s="12">
        <v>5310</v>
      </c>
      <c r="J19" s="12">
        <v>4538</v>
      </c>
      <c r="K19" s="13">
        <f>J19/I19</f>
        <v>0.8546139359698681</v>
      </c>
    </row>
    <row r="20" spans="1:11" ht="15" customHeight="1">
      <c r="A20" s="18" t="s">
        <v>140</v>
      </c>
      <c r="B20" s="21"/>
      <c r="C20" s="110"/>
      <c r="D20" s="12">
        <v>4657</v>
      </c>
      <c r="E20" s="12">
        <v>5468</v>
      </c>
      <c r="F20" s="12">
        <v>4978</v>
      </c>
      <c r="G20" s="111">
        <f>F20/E20</f>
        <v>0.9103877103145575</v>
      </c>
      <c r="H20" s="12"/>
      <c r="I20" s="12"/>
      <c r="J20" s="12"/>
      <c r="K20" s="109"/>
    </row>
    <row r="21" spans="1:11" ht="15" customHeight="1">
      <c r="A21" s="10" t="s">
        <v>141</v>
      </c>
      <c r="B21" s="21"/>
      <c r="C21" s="110"/>
      <c r="D21" s="12"/>
      <c r="E21" s="12"/>
      <c r="F21" s="12"/>
      <c r="G21" s="111"/>
      <c r="H21" s="12"/>
      <c r="I21" s="12"/>
      <c r="J21" s="12"/>
      <c r="K21" s="13" t="s">
        <v>0</v>
      </c>
    </row>
    <row r="22" spans="1:11" ht="15" customHeight="1">
      <c r="A22" s="10" t="s">
        <v>142</v>
      </c>
      <c r="B22" s="21"/>
      <c r="C22" s="110"/>
      <c r="D22" s="12">
        <f>D23+D24</f>
        <v>3684</v>
      </c>
      <c r="E22" s="12">
        <f>E23+E24</f>
        <v>5000</v>
      </c>
      <c r="F22" s="12">
        <f>F23+F24</f>
        <v>5046</v>
      </c>
      <c r="G22" s="111">
        <f>F22/E22</f>
        <v>1.0092</v>
      </c>
      <c r="H22" s="12"/>
      <c r="I22" s="12"/>
      <c r="J22" s="12"/>
      <c r="K22" s="109"/>
    </row>
    <row r="23" spans="1:11" ht="15" customHeight="1">
      <c r="A23" s="10" t="s">
        <v>143</v>
      </c>
      <c r="B23" s="21"/>
      <c r="C23" s="110"/>
      <c r="D23" s="12">
        <v>2676</v>
      </c>
      <c r="E23" s="12">
        <v>4292</v>
      </c>
      <c r="F23" s="12">
        <v>4364</v>
      </c>
      <c r="G23" s="111">
        <f aca="true" t="shared" si="1" ref="G23:G30">F23/E23</f>
        <v>1.0167753960857409</v>
      </c>
      <c r="H23" s="12"/>
      <c r="I23" s="12"/>
      <c r="J23" s="12"/>
      <c r="K23" s="109"/>
    </row>
    <row r="24" spans="1:11" ht="15" customHeight="1">
      <c r="A24" s="10" t="s">
        <v>144</v>
      </c>
      <c r="B24" s="121"/>
      <c r="C24" s="122"/>
      <c r="D24" s="12">
        <v>1008</v>
      </c>
      <c r="E24" s="12">
        <v>708</v>
      </c>
      <c r="F24" s="12">
        <v>682</v>
      </c>
      <c r="G24" s="111">
        <f t="shared" si="1"/>
        <v>0.963276836158192</v>
      </c>
      <c r="H24" s="12"/>
      <c r="I24" s="12"/>
      <c r="J24" s="12"/>
      <c r="K24" s="109"/>
    </row>
    <row r="25" spans="1:11" ht="15" customHeight="1">
      <c r="A25" s="10" t="s">
        <v>145</v>
      </c>
      <c r="B25" s="21"/>
      <c r="C25" s="110"/>
      <c r="D25" s="12">
        <v>300</v>
      </c>
      <c r="E25" s="12">
        <v>300</v>
      </c>
      <c r="F25" s="12">
        <v>250</v>
      </c>
      <c r="G25" s="111">
        <f t="shared" si="1"/>
        <v>0.8333333333333334</v>
      </c>
      <c r="H25" s="12"/>
      <c r="I25" s="12"/>
      <c r="J25" s="12"/>
      <c r="K25" s="109"/>
    </row>
    <row r="26" spans="1:11" ht="15" customHeight="1">
      <c r="A26" s="10" t="s">
        <v>146</v>
      </c>
      <c r="B26" s="21"/>
      <c r="C26" s="122"/>
      <c r="D26" s="12">
        <v>595</v>
      </c>
      <c r="E26" s="12">
        <v>595</v>
      </c>
      <c r="F26" s="12">
        <v>595</v>
      </c>
      <c r="G26" s="111">
        <f t="shared" si="1"/>
        <v>1</v>
      </c>
      <c r="H26" s="12"/>
      <c r="I26" s="12"/>
      <c r="J26" s="12"/>
      <c r="K26" s="109"/>
    </row>
    <row r="27" spans="1:11" ht="15" customHeight="1">
      <c r="A27" s="10" t="s">
        <v>147</v>
      </c>
      <c r="B27" s="21"/>
      <c r="C27" s="110"/>
      <c r="D27" s="12">
        <v>7768</v>
      </c>
      <c r="E27" s="12">
        <v>13658</v>
      </c>
      <c r="F27" s="12">
        <v>13667</v>
      </c>
      <c r="G27" s="111">
        <f t="shared" si="1"/>
        <v>1.0006589544589253</v>
      </c>
      <c r="H27" s="12"/>
      <c r="I27" s="12"/>
      <c r="J27" s="12"/>
      <c r="K27" s="109"/>
    </row>
    <row r="28" spans="1:11" ht="15" customHeight="1">
      <c r="A28" s="18" t="s">
        <v>148</v>
      </c>
      <c r="B28" s="21"/>
      <c r="C28" s="122"/>
      <c r="D28" s="12">
        <v>3424</v>
      </c>
      <c r="E28" s="12">
        <v>2052</v>
      </c>
      <c r="F28" s="12">
        <v>1629</v>
      </c>
      <c r="G28" s="111">
        <f t="shared" si="1"/>
        <v>0.793859649122807</v>
      </c>
      <c r="H28" s="12">
        <v>413</v>
      </c>
      <c r="I28" s="12">
        <v>413</v>
      </c>
      <c r="J28" s="12">
        <v>417</v>
      </c>
      <c r="K28" s="13">
        <f>J28/I28</f>
        <v>1.0096852300242132</v>
      </c>
    </row>
    <row r="29" spans="1:11" ht="15" customHeight="1">
      <c r="A29" s="18" t="s">
        <v>149</v>
      </c>
      <c r="B29" s="21"/>
      <c r="C29" s="110"/>
      <c r="D29" s="12">
        <v>11359</v>
      </c>
      <c r="E29" s="12">
        <v>13255</v>
      </c>
      <c r="F29" s="12"/>
      <c r="G29" s="111">
        <f t="shared" si="1"/>
        <v>0</v>
      </c>
      <c r="H29" s="12"/>
      <c r="I29" s="12"/>
      <c r="J29" s="12"/>
      <c r="K29" s="109"/>
    </row>
    <row r="30" spans="1:11" ht="15" customHeight="1">
      <c r="A30" s="18" t="s">
        <v>151</v>
      </c>
      <c r="B30" s="21"/>
      <c r="C30" s="110"/>
      <c r="D30" s="12"/>
      <c r="E30" s="12">
        <v>24342</v>
      </c>
      <c r="F30" s="12">
        <v>12215</v>
      </c>
      <c r="G30" s="111">
        <f t="shared" si="1"/>
        <v>0.5018075753841098</v>
      </c>
      <c r="H30" s="12"/>
      <c r="I30" s="12"/>
      <c r="J30" s="12"/>
      <c r="K30" s="109"/>
    </row>
    <row r="31" spans="1:11" ht="15" customHeight="1" thickBot="1">
      <c r="A31" s="18" t="s">
        <v>150</v>
      </c>
      <c r="B31" s="21"/>
      <c r="C31" s="110"/>
      <c r="D31" s="12"/>
      <c r="E31" s="12"/>
      <c r="F31" s="12">
        <v>-145</v>
      </c>
      <c r="G31" s="111" t="s">
        <v>0</v>
      </c>
      <c r="H31" s="12"/>
      <c r="I31" s="12"/>
      <c r="J31" s="12">
        <v>7</v>
      </c>
      <c r="K31" s="109"/>
    </row>
    <row r="32" spans="1:11" ht="15" customHeight="1" thickBot="1">
      <c r="A32" s="6" t="s">
        <v>28</v>
      </c>
      <c r="B32" s="8"/>
      <c r="C32" s="123"/>
      <c r="D32" s="116">
        <f>D17+D18+D19+D20+D21+D22+D25+D26+D27+D28+D29+D31</f>
        <v>211285</v>
      </c>
      <c r="E32" s="116">
        <f>E17+E18+E19+E20+E21+E22+E25+E26+E27+E28+E29+E30+E31</f>
        <v>248054</v>
      </c>
      <c r="F32" s="116">
        <f>F17+F18+F19+F20+F21+F22+F25+F26+F27+F28+F29+F30+F31</f>
        <v>212460</v>
      </c>
      <c r="G32" s="117">
        <f>F32/E32</f>
        <v>0.8565070508840817</v>
      </c>
      <c r="H32" s="116">
        <f>SUM(H17:H31)</f>
        <v>34952</v>
      </c>
      <c r="I32" s="116">
        <f>SUM(I17:I31)</f>
        <v>36237</v>
      </c>
      <c r="J32" s="116">
        <f>SUM(J17:J31)</f>
        <v>33213</v>
      </c>
      <c r="K32" s="118">
        <f>J32/I32</f>
        <v>0.9165493832270883</v>
      </c>
    </row>
    <row r="33" spans="1:10" ht="15.75">
      <c r="A33" s="3"/>
      <c r="B33" s="3"/>
      <c r="C33" s="3"/>
      <c r="D33" s="3"/>
      <c r="E33" s="3"/>
      <c r="F33" s="3"/>
      <c r="G33" s="3"/>
      <c r="H33" s="3"/>
      <c r="I33" s="3"/>
      <c r="J33" s="3"/>
    </row>
  </sheetData>
  <printOptions/>
  <pageMargins left="0.7874015748031497" right="0.7874015748031497" top="0.984251968503937" bottom="0.7874015748031497" header="0.5118110236220472" footer="0.5118110236220472"/>
  <pageSetup horizontalDpi="120" verticalDpi="120" orientation="landscape" paperSize="9" r:id="rId1"/>
  <headerFooter alignWithMargins="0">
    <oddHeader xml:space="preserve">&amp;C&amp;"Times New Roman CE,Félkövér"&amp;14Palotás Községi Önkormányzat 2006. évi összesített beszámolója&amp;R1/a számú melléklet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7"/>
  <sheetViews>
    <sheetView workbookViewId="0" topLeftCell="A177">
      <selection activeCell="H197" sqref="H197"/>
    </sheetView>
  </sheetViews>
  <sheetFormatPr defaultColWidth="9.140625" defaultRowHeight="12.75"/>
  <cols>
    <col min="6" max="6" width="13.57421875" style="0" bestFit="1" customWidth="1"/>
    <col min="7" max="7" width="12.140625" style="0" bestFit="1" customWidth="1"/>
  </cols>
  <sheetData>
    <row r="1" spans="1:7" ht="15.75">
      <c r="A1" s="459"/>
      <c r="B1" s="459"/>
      <c r="C1" s="460"/>
      <c r="D1" s="459"/>
      <c r="E1" s="459"/>
      <c r="F1" s="459"/>
      <c r="G1" s="459"/>
    </row>
    <row r="2" spans="1:7" ht="16.5" thickBot="1">
      <c r="A2" s="459"/>
      <c r="B2" s="459"/>
      <c r="C2" s="459"/>
      <c r="D2" s="459"/>
      <c r="E2" s="459"/>
      <c r="F2" s="459"/>
      <c r="G2" s="459"/>
    </row>
    <row r="3" spans="1:7" ht="16.5" thickTop="1">
      <c r="A3" s="461" t="s">
        <v>407</v>
      </c>
      <c r="B3" s="462"/>
      <c r="C3" s="462"/>
      <c r="D3" s="462"/>
      <c r="E3" s="462"/>
      <c r="F3" s="462"/>
      <c r="G3" s="463"/>
    </row>
    <row r="4" spans="1:7" ht="15.75">
      <c r="A4" s="464" t="s">
        <v>0</v>
      </c>
      <c r="B4" s="465"/>
      <c r="C4" s="465"/>
      <c r="D4" s="465"/>
      <c r="E4" s="465"/>
      <c r="F4" s="466" t="s">
        <v>408</v>
      </c>
      <c r="G4" s="467" t="s">
        <v>409</v>
      </c>
    </row>
    <row r="5" spans="1:7" ht="15.75">
      <c r="A5" s="464"/>
      <c r="B5" s="465"/>
      <c r="C5" s="465"/>
      <c r="D5" s="465"/>
      <c r="E5" s="459"/>
      <c r="F5" s="466" t="s">
        <v>410</v>
      </c>
      <c r="G5" s="467" t="s">
        <v>410</v>
      </c>
    </row>
    <row r="6" spans="1:7" ht="15.75">
      <c r="A6" s="464" t="s">
        <v>411</v>
      </c>
      <c r="B6" s="465"/>
      <c r="C6" s="465"/>
      <c r="D6" s="465"/>
      <c r="E6" s="465"/>
      <c r="F6" s="466"/>
      <c r="G6" s="467"/>
    </row>
    <row r="7" spans="1:7" ht="15.75">
      <c r="A7" s="468" t="s">
        <v>412</v>
      </c>
      <c r="B7" s="469"/>
      <c r="C7" s="469"/>
      <c r="D7" s="469" t="s">
        <v>0</v>
      </c>
      <c r="E7" s="469"/>
      <c r="F7" s="469">
        <v>22384</v>
      </c>
      <c r="G7" s="470">
        <v>0</v>
      </c>
    </row>
    <row r="8" spans="1:7" ht="15.75">
      <c r="A8" s="468" t="s">
        <v>413</v>
      </c>
      <c r="B8" s="469"/>
      <c r="C8" s="469"/>
      <c r="D8" s="469"/>
      <c r="E8" s="469"/>
      <c r="F8" s="469">
        <v>40900</v>
      </c>
      <c r="G8" s="470">
        <v>0</v>
      </c>
    </row>
    <row r="9" spans="1:7" ht="15.75">
      <c r="A9" s="468" t="s">
        <v>414</v>
      </c>
      <c r="B9" s="469"/>
      <c r="C9" s="469"/>
      <c r="D9" s="469"/>
      <c r="E9" s="469"/>
      <c r="F9" s="469">
        <v>38025</v>
      </c>
      <c r="G9" s="470">
        <v>0</v>
      </c>
    </row>
    <row r="10" spans="1:7" ht="15.75">
      <c r="A10" s="468" t="s">
        <v>415</v>
      </c>
      <c r="B10" s="469"/>
      <c r="C10" s="469"/>
      <c r="D10" s="469"/>
      <c r="E10" s="469"/>
      <c r="F10" s="469">
        <v>29900</v>
      </c>
      <c r="G10" s="470">
        <v>0</v>
      </c>
    </row>
    <row r="11" spans="1:7" ht="15.75">
      <c r="A11" s="468" t="s">
        <v>416</v>
      </c>
      <c r="B11" s="469"/>
      <c r="C11" s="469"/>
      <c r="D11" s="469"/>
      <c r="E11" s="469"/>
      <c r="F11" s="469">
        <v>21800</v>
      </c>
      <c r="G11" s="470">
        <v>0</v>
      </c>
    </row>
    <row r="12" spans="1:7" ht="15.75">
      <c r="A12" s="468" t="s">
        <v>417</v>
      </c>
      <c r="B12" s="469"/>
      <c r="C12" s="469"/>
      <c r="D12" s="469"/>
      <c r="E12" s="469"/>
      <c r="F12" s="469">
        <v>25937</v>
      </c>
      <c r="G12" s="470">
        <v>0</v>
      </c>
    </row>
    <row r="13" spans="1:7" ht="15.75">
      <c r="A13" s="468" t="s">
        <v>418</v>
      </c>
      <c r="B13" s="469"/>
      <c r="C13" s="469"/>
      <c r="D13" s="469" t="s">
        <v>0</v>
      </c>
      <c r="E13" s="469"/>
      <c r="F13" s="469">
        <v>29700</v>
      </c>
      <c r="G13" s="470">
        <v>0</v>
      </c>
    </row>
    <row r="14" spans="1:7" ht="15.75">
      <c r="A14" s="602" t="s">
        <v>419</v>
      </c>
      <c r="B14" s="575"/>
      <c r="C14" s="469"/>
      <c r="D14" s="469"/>
      <c r="E14" s="469"/>
      <c r="F14" s="469">
        <v>497553</v>
      </c>
      <c r="G14" s="470">
        <v>0</v>
      </c>
    </row>
    <row r="15" spans="1:7" ht="15.75">
      <c r="A15" s="602" t="s">
        <v>420</v>
      </c>
      <c r="B15" s="575"/>
      <c r="C15" s="575"/>
      <c r="D15" s="469"/>
      <c r="E15" s="469"/>
      <c r="F15" s="469">
        <v>251250</v>
      </c>
      <c r="G15" s="470">
        <v>132302</v>
      </c>
    </row>
    <row r="16" spans="1:7" ht="15.75">
      <c r="A16" s="602" t="s">
        <v>421</v>
      </c>
      <c r="B16" s="575"/>
      <c r="C16" s="469"/>
      <c r="D16" s="469"/>
      <c r="E16" s="469"/>
      <c r="F16" s="469">
        <v>241980</v>
      </c>
      <c r="G16" s="470">
        <v>0</v>
      </c>
    </row>
    <row r="17" spans="1:7" ht="15.75">
      <c r="A17" s="602" t="s">
        <v>422</v>
      </c>
      <c r="B17" s="575"/>
      <c r="C17" s="469"/>
      <c r="D17" s="469"/>
      <c r="E17" s="469"/>
      <c r="F17" s="469">
        <v>87500</v>
      </c>
      <c r="G17" s="470">
        <v>58485</v>
      </c>
    </row>
    <row r="18" spans="1:7" ht="15.75">
      <c r="A18" s="471" t="s">
        <v>423</v>
      </c>
      <c r="B18" s="472"/>
      <c r="C18" s="469"/>
      <c r="D18" s="469"/>
      <c r="E18" s="469"/>
      <c r="F18" s="469">
        <v>150000</v>
      </c>
      <c r="G18" s="470">
        <v>129204</v>
      </c>
    </row>
    <row r="19" spans="1:7" ht="15.75">
      <c r="A19" s="604" t="s">
        <v>95</v>
      </c>
      <c r="B19" s="573"/>
      <c r="C19" s="475"/>
      <c r="D19" s="475"/>
      <c r="E19" s="475"/>
      <c r="F19" s="475">
        <f>SUM(F7:F18)</f>
        <v>1436929</v>
      </c>
      <c r="G19" s="476">
        <f>SUM(G7:G18)</f>
        <v>319991</v>
      </c>
    </row>
    <row r="20" spans="1:7" ht="15.75">
      <c r="A20" s="471"/>
      <c r="B20" s="472"/>
      <c r="C20" s="472"/>
      <c r="D20" s="472"/>
      <c r="E20" s="472"/>
      <c r="F20" s="472"/>
      <c r="G20" s="477"/>
    </row>
    <row r="21" spans="1:7" ht="15.75">
      <c r="A21" s="464" t="s">
        <v>424</v>
      </c>
      <c r="B21" s="469"/>
      <c r="C21" s="469"/>
      <c r="D21" s="469"/>
      <c r="E21" s="469"/>
      <c r="F21" s="469"/>
      <c r="G21" s="470"/>
    </row>
    <row r="22" spans="1:7" ht="15.75">
      <c r="A22" s="468" t="s">
        <v>425</v>
      </c>
      <c r="B22" s="469"/>
      <c r="C22" s="469"/>
      <c r="D22" s="469" t="s">
        <v>0</v>
      </c>
      <c r="E22" s="469"/>
      <c r="F22" s="469">
        <v>21320</v>
      </c>
      <c r="G22" s="470">
        <v>0</v>
      </c>
    </row>
    <row r="23" spans="1:7" ht="15.75">
      <c r="A23" s="468" t="s">
        <v>426</v>
      </c>
      <c r="B23" s="469"/>
      <c r="C23" s="469"/>
      <c r="D23" s="469" t="s">
        <v>0</v>
      </c>
      <c r="E23" s="469"/>
      <c r="F23" s="469">
        <v>64000</v>
      </c>
      <c r="G23" s="470">
        <v>0</v>
      </c>
    </row>
    <row r="24" spans="1:7" ht="15.75">
      <c r="A24" s="468" t="s">
        <v>427</v>
      </c>
      <c r="B24" s="469"/>
      <c r="C24" s="469"/>
      <c r="D24" s="469" t="s">
        <v>0</v>
      </c>
      <c r="E24" s="469"/>
      <c r="F24" s="469">
        <v>24400</v>
      </c>
      <c r="G24" s="470">
        <v>0</v>
      </c>
    </row>
    <row r="25" spans="1:7" ht="15.75">
      <c r="A25" s="468" t="s">
        <v>428</v>
      </c>
      <c r="B25" s="469"/>
      <c r="C25" s="469"/>
      <c r="D25" s="469" t="s">
        <v>0</v>
      </c>
      <c r="E25" s="469"/>
      <c r="F25" s="469">
        <v>22500</v>
      </c>
      <c r="G25" s="470">
        <v>0</v>
      </c>
    </row>
    <row r="26" spans="1:7" ht="15.75">
      <c r="A26" s="468" t="s">
        <v>415</v>
      </c>
      <c r="B26" s="469"/>
      <c r="C26" s="469"/>
      <c r="D26" s="469" t="s">
        <v>0</v>
      </c>
      <c r="E26" s="469"/>
      <c r="F26" s="469">
        <v>21800</v>
      </c>
      <c r="G26" s="470">
        <v>0</v>
      </c>
    </row>
    <row r="27" spans="1:7" ht="15.75">
      <c r="A27" s="468" t="s">
        <v>429</v>
      </c>
      <c r="B27" s="469"/>
      <c r="C27" s="469"/>
      <c r="D27" s="469" t="s">
        <v>0</v>
      </c>
      <c r="E27" s="469"/>
      <c r="F27" s="469">
        <v>27500</v>
      </c>
      <c r="G27" s="470">
        <v>0</v>
      </c>
    </row>
    <row r="28" spans="1:7" ht="15.75">
      <c r="A28" s="604" t="s">
        <v>95</v>
      </c>
      <c r="B28" s="573"/>
      <c r="C28" s="475"/>
      <c r="D28" s="475"/>
      <c r="E28" s="475"/>
      <c r="F28" s="475">
        <f>SUM(F22:F27)</f>
        <v>181520</v>
      </c>
      <c r="G28" s="476">
        <v>0</v>
      </c>
    </row>
    <row r="29" spans="1:7" ht="15.75">
      <c r="A29" s="473"/>
      <c r="B29" s="474"/>
      <c r="C29" s="475"/>
      <c r="D29" s="475"/>
      <c r="E29" s="475"/>
      <c r="F29" s="475"/>
      <c r="G29" s="476"/>
    </row>
    <row r="30" spans="1:7" ht="15.75">
      <c r="A30" s="473" t="s">
        <v>430</v>
      </c>
      <c r="B30" s="474"/>
      <c r="C30" s="475"/>
      <c r="D30" s="475"/>
      <c r="E30" s="475"/>
      <c r="F30" s="475">
        <v>148000</v>
      </c>
      <c r="G30" s="476">
        <v>0</v>
      </c>
    </row>
    <row r="31" spans="1:7" ht="15.75">
      <c r="A31" s="468"/>
      <c r="B31" s="469"/>
      <c r="C31" s="469"/>
      <c r="D31" s="469" t="s">
        <v>0</v>
      </c>
      <c r="E31" s="469"/>
      <c r="F31" s="469"/>
      <c r="G31" s="470"/>
    </row>
    <row r="32" spans="1:7" ht="15.75">
      <c r="A32" s="464" t="s">
        <v>431</v>
      </c>
      <c r="B32" s="469"/>
      <c r="C32" s="469"/>
      <c r="D32" s="469"/>
      <c r="E32" s="469"/>
      <c r="F32" s="469"/>
      <c r="G32" s="470"/>
    </row>
    <row r="33" spans="1:7" ht="15.75">
      <c r="A33" s="468" t="s">
        <v>432</v>
      </c>
      <c r="B33" s="469"/>
      <c r="C33" s="469"/>
      <c r="D33" s="469"/>
      <c r="E33" s="469"/>
      <c r="F33" s="469">
        <v>1948833</v>
      </c>
      <c r="G33" s="470">
        <v>0</v>
      </c>
    </row>
    <row r="34" spans="1:7" ht="15.75">
      <c r="A34" s="468" t="s">
        <v>433</v>
      </c>
      <c r="B34" s="469"/>
      <c r="C34" s="469"/>
      <c r="D34" s="469"/>
      <c r="E34" s="469"/>
      <c r="F34" s="469">
        <v>262495</v>
      </c>
      <c r="G34" s="470">
        <v>0</v>
      </c>
    </row>
    <row r="35" spans="1:7" ht="15.75">
      <c r="A35" s="468" t="s">
        <v>421</v>
      </c>
      <c r="B35" s="469"/>
      <c r="C35" s="469"/>
      <c r="D35" s="469"/>
      <c r="E35" s="469"/>
      <c r="F35" s="469">
        <v>254125</v>
      </c>
      <c r="G35" s="470">
        <v>0</v>
      </c>
    </row>
    <row r="36" spans="1:7" ht="15.75">
      <c r="A36" s="602" t="s">
        <v>434</v>
      </c>
      <c r="B36" s="575"/>
      <c r="C36" s="575"/>
      <c r="D36" s="469"/>
      <c r="E36" s="469"/>
      <c r="F36" s="469">
        <v>37375</v>
      </c>
      <c r="G36" s="470">
        <v>0</v>
      </c>
    </row>
    <row r="37" spans="1:7" ht="15.75">
      <c r="A37" s="602" t="s">
        <v>435</v>
      </c>
      <c r="B37" s="575"/>
      <c r="C37" s="575"/>
      <c r="D37" s="469"/>
      <c r="E37" s="469"/>
      <c r="F37" s="469">
        <v>69750</v>
      </c>
      <c r="G37" s="470">
        <v>35153</v>
      </c>
    </row>
    <row r="38" spans="1:7" ht="15.75">
      <c r="A38" s="602" t="s">
        <v>436</v>
      </c>
      <c r="B38" s="575"/>
      <c r="C38" s="575"/>
      <c r="D38" s="469"/>
      <c r="E38" s="469"/>
      <c r="F38" s="469">
        <v>328500</v>
      </c>
      <c r="G38" s="470">
        <v>0</v>
      </c>
    </row>
    <row r="39" spans="1:7" ht="16.5" thickBot="1">
      <c r="A39" s="594" t="s">
        <v>95</v>
      </c>
      <c r="B39" s="603"/>
      <c r="C39" s="603"/>
      <c r="D39" s="478"/>
      <c r="E39" s="478"/>
      <c r="F39" s="478">
        <f>SUM(F33:F38)</f>
        <v>2901078</v>
      </c>
      <c r="G39" s="479">
        <f>SUM(G33:G38)</f>
        <v>35153</v>
      </c>
    </row>
    <row r="40" spans="1:7" ht="16.5" thickTop="1">
      <c r="A40" s="462"/>
      <c r="B40" s="462"/>
      <c r="C40" s="462"/>
      <c r="D40" s="462"/>
      <c r="E40" s="462"/>
      <c r="F40" s="462"/>
      <c r="G40" s="462"/>
    </row>
    <row r="41" spans="1:7" ht="15.75">
      <c r="A41" s="459"/>
      <c r="B41" s="459"/>
      <c r="C41" s="459"/>
      <c r="D41" s="459"/>
      <c r="E41" s="459"/>
      <c r="F41" s="459"/>
      <c r="G41" s="459"/>
    </row>
    <row r="42" spans="1:7" ht="15.75">
      <c r="A42" s="459"/>
      <c r="B42" s="459"/>
      <c r="C42" s="459"/>
      <c r="D42" s="459"/>
      <c r="E42" s="459"/>
      <c r="F42" s="459"/>
      <c r="G42" s="459"/>
    </row>
    <row r="43" spans="1:7" ht="15.75">
      <c r="A43" s="459"/>
      <c r="B43" s="459"/>
      <c r="C43" s="459"/>
      <c r="D43" s="459"/>
      <c r="E43" s="459"/>
      <c r="F43" s="459"/>
      <c r="G43" s="459"/>
    </row>
    <row r="44" spans="1:7" ht="15.75">
      <c r="A44" s="459"/>
      <c r="B44" s="459"/>
      <c r="C44" s="459"/>
      <c r="D44" s="459"/>
      <c r="E44" s="459"/>
      <c r="F44" s="459"/>
      <c r="G44" s="459"/>
    </row>
    <row r="45" spans="1:7" ht="15.75">
      <c r="A45" s="459"/>
      <c r="B45" s="459"/>
      <c r="C45" s="459"/>
      <c r="D45" s="459"/>
      <c r="E45" s="459"/>
      <c r="F45" s="459"/>
      <c r="G45" s="459"/>
    </row>
    <row r="46" spans="1:7" ht="15.75">
      <c r="A46" s="459"/>
      <c r="B46" s="459"/>
      <c r="C46" s="459"/>
      <c r="D46" s="459"/>
      <c r="E46" s="459"/>
      <c r="F46" s="459"/>
      <c r="G46" s="459"/>
    </row>
    <row r="47" spans="1:7" ht="15.75" hidden="1">
      <c r="A47" s="459"/>
      <c r="B47" s="459"/>
      <c r="C47" s="459"/>
      <c r="D47" s="459"/>
      <c r="E47" s="459"/>
      <c r="F47" s="459"/>
      <c r="G47" s="459"/>
    </row>
    <row r="48" spans="1:7" ht="15.75" hidden="1">
      <c r="A48" s="459"/>
      <c r="B48" s="459"/>
      <c r="C48" s="459"/>
      <c r="D48" s="459"/>
      <c r="E48" s="459"/>
      <c r="F48" s="459"/>
      <c r="G48" s="459"/>
    </row>
    <row r="49" spans="1:7" ht="15.75" hidden="1">
      <c r="A49" s="459"/>
      <c r="B49" s="459"/>
      <c r="C49" s="459"/>
      <c r="D49" s="459"/>
      <c r="E49" s="459"/>
      <c r="F49" s="459"/>
      <c r="G49" s="459"/>
    </row>
    <row r="50" spans="1:7" ht="15.75" hidden="1">
      <c r="A50" s="469"/>
      <c r="B50" s="469"/>
      <c r="C50" s="469"/>
      <c r="D50" s="469"/>
      <c r="E50" s="469"/>
      <c r="F50" s="469"/>
      <c r="G50" s="469"/>
    </row>
    <row r="51" spans="1:7" ht="15.75" hidden="1">
      <c r="A51" s="475"/>
      <c r="B51" s="469"/>
      <c r="C51" s="469"/>
      <c r="D51" s="469"/>
      <c r="E51" s="469"/>
      <c r="F51" s="469"/>
      <c r="G51" s="469"/>
    </row>
    <row r="52" spans="1:7" ht="15.75" hidden="1">
      <c r="A52" s="469"/>
      <c r="B52" s="469"/>
      <c r="C52" s="469"/>
      <c r="D52" s="469"/>
      <c r="E52" s="469"/>
      <c r="F52" s="469"/>
      <c r="G52" s="469"/>
    </row>
    <row r="53" spans="1:7" ht="15.75" hidden="1">
      <c r="A53" s="469"/>
      <c r="B53" s="469"/>
      <c r="C53" s="469"/>
      <c r="D53" s="469"/>
      <c r="E53" s="469"/>
      <c r="F53" s="469"/>
      <c r="G53" s="469"/>
    </row>
    <row r="54" spans="1:7" ht="16.5" thickBot="1">
      <c r="A54" s="519"/>
      <c r="B54" s="519"/>
      <c r="C54" s="519"/>
      <c r="D54" s="519"/>
      <c r="E54" s="519"/>
      <c r="F54" s="519"/>
      <c r="G54" s="519"/>
    </row>
    <row r="55" spans="1:7" ht="16.5" thickTop="1">
      <c r="A55" s="485"/>
      <c r="B55" s="486"/>
      <c r="C55" s="486"/>
      <c r="D55" s="486"/>
      <c r="E55" s="486"/>
      <c r="F55" s="486" t="s">
        <v>438</v>
      </c>
      <c r="G55" s="487" t="s">
        <v>439</v>
      </c>
    </row>
    <row r="56" spans="1:7" ht="15.75">
      <c r="A56" s="572" t="s">
        <v>437</v>
      </c>
      <c r="B56" s="579"/>
      <c r="C56" s="579"/>
      <c r="D56" s="475"/>
      <c r="E56" s="475"/>
      <c r="F56" s="475"/>
      <c r="G56" s="490"/>
    </row>
    <row r="57" spans="1:7" ht="15.75">
      <c r="A57" s="577" t="s">
        <v>440</v>
      </c>
      <c r="B57" s="575"/>
      <c r="C57" s="469"/>
      <c r="D57" s="469"/>
      <c r="E57" s="469"/>
      <c r="F57" s="469">
        <v>138000</v>
      </c>
      <c r="G57" s="483">
        <v>17802</v>
      </c>
    </row>
    <row r="58" spans="1:7" ht="15.75">
      <c r="A58" s="577" t="s">
        <v>441</v>
      </c>
      <c r="B58" s="575"/>
      <c r="C58" s="575"/>
      <c r="D58" s="469"/>
      <c r="E58" s="469"/>
      <c r="F58" s="469">
        <v>57800</v>
      </c>
      <c r="G58" s="483">
        <v>7491</v>
      </c>
    </row>
    <row r="59" spans="1:7" ht="15.75">
      <c r="A59" s="577" t="s">
        <v>442</v>
      </c>
      <c r="B59" s="575"/>
      <c r="C59" s="575"/>
      <c r="D59" s="469"/>
      <c r="E59" s="469"/>
      <c r="F59" s="469">
        <v>413982</v>
      </c>
      <c r="G59" s="483">
        <v>0</v>
      </c>
    </row>
    <row r="60" spans="1:7" ht="15.75">
      <c r="A60" s="484" t="s">
        <v>443</v>
      </c>
      <c r="B60" s="469"/>
      <c r="C60" s="469"/>
      <c r="D60" s="469"/>
      <c r="E60" s="469"/>
      <c r="F60" s="469">
        <v>350000</v>
      </c>
      <c r="G60" s="483">
        <v>0</v>
      </c>
    </row>
    <row r="61" spans="1:7" ht="15.75">
      <c r="A61" s="484" t="s">
        <v>444</v>
      </c>
      <c r="B61" s="469"/>
      <c r="C61" s="469"/>
      <c r="D61" s="469"/>
      <c r="E61" s="469"/>
      <c r="F61" s="469">
        <v>77286</v>
      </c>
      <c r="G61" s="483">
        <v>10008</v>
      </c>
    </row>
    <row r="62" spans="1:7" ht="15.75">
      <c r="A62" s="577" t="s">
        <v>445</v>
      </c>
      <c r="B62" s="575"/>
      <c r="C62" s="575"/>
      <c r="D62" s="575"/>
      <c r="E62" s="469"/>
      <c r="F62" s="469">
        <v>944269</v>
      </c>
      <c r="G62" s="483">
        <v>334131</v>
      </c>
    </row>
    <row r="63" spans="1:7" ht="15.75">
      <c r="A63" s="491" t="s">
        <v>441</v>
      </c>
      <c r="B63" s="472"/>
      <c r="C63" s="472"/>
      <c r="D63" s="472"/>
      <c r="E63" s="469"/>
      <c r="F63" s="469">
        <v>57800</v>
      </c>
      <c r="G63" s="483">
        <v>0</v>
      </c>
    </row>
    <row r="64" spans="1:7" ht="15.75">
      <c r="A64" s="491" t="s">
        <v>446</v>
      </c>
      <c r="B64" s="472"/>
      <c r="C64" s="472"/>
      <c r="D64" s="472"/>
      <c r="E64" s="469"/>
      <c r="F64" s="469">
        <v>36900</v>
      </c>
      <c r="G64" s="483">
        <v>0</v>
      </c>
    </row>
    <row r="65" spans="1:7" ht="15.75">
      <c r="A65" s="491" t="s">
        <v>447</v>
      </c>
      <c r="B65" s="472"/>
      <c r="C65" s="472"/>
      <c r="D65" s="472"/>
      <c r="E65" s="469"/>
      <c r="F65" s="469">
        <v>51750</v>
      </c>
      <c r="G65" s="483">
        <v>0</v>
      </c>
    </row>
    <row r="66" spans="1:7" ht="15.75">
      <c r="A66" s="572" t="s">
        <v>95</v>
      </c>
      <c r="B66" s="579"/>
      <c r="C66" s="475"/>
      <c r="D66" s="475"/>
      <c r="E66" s="475"/>
      <c r="F66" s="475">
        <f>SUM(F59:F65)</f>
        <v>1931987</v>
      </c>
      <c r="G66" s="490">
        <f>SUM(G59:G62)</f>
        <v>344139</v>
      </c>
    </row>
    <row r="67" spans="1:7" ht="15.75">
      <c r="A67" s="484"/>
      <c r="B67" s="469"/>
      <c r="C67" s="469"/>
      <c r="D67" s="469"/>
      <c r="E67" s="469"/>
      <c r="F67" s="475"/>
      <c r="G67" s="490"/>
    </row>
    <row r="68" spans="1:7" ht="15.75">
      <c r="A68" s="492" t="s">
        <v>448</v>
      </c>
      <c r="B68" s="469"/>
      <c r="C68" s="469"/>
      <c r="D68" s="469"/>
      <c r="E68" s="469"/>
      <c r="F68" s="469"/>
      <c r="G68" s="483"/>
    </row>
    <row r="69" spans="1:7" ht="15.75">
      <c r="A69" s="577" t="s">
        <v>449</v>
      </c>
      <c r="B69" s="578"/>
      <c r="C69" s="578"/>
      <c r="D69" s="469"/>
      <c r="E69" s="469"/>
      <c r="F69" s="469">
        <v>597250</v>
      </c>
      <c r="G69" s="483">
        <v>0</v>
      </c>
    </row>
    <row r="70" spans="1:7" ht="15.75">
      <c r="A70" s="577" t="s">
        <v>450</v>
      </c>
      <c r="B70" s="578"/>
      <c r="C70" s="469"/>
      <c r="D70" s="469"/>
      <c r="E70" s="469"/>
      <c r="F70" s="469">
        <v>112500</v>
      </c>
      <c r="G70" s="483">
        <v>0</v>
      </c>
    </row>
    <row r="71" spans="1:7" ht="15.75">
      <c r="A71" s="577" t="s">
        <v>451</v>
      </c>
      <c r="B71" s="578"/>
      <c r="C71" s="469"/>
      <c r="D71" s="469"/>
      <c r="E71" s="469"/>
      <c r="F71" s="469">
        <v>171250</v>
      </c>
      <c r="G71" s="483">
        <v>0</v>
      </c>
    </row>
    <row r="72" spans="1:7" ht="15.75">
      <c r="A72" s="484" t="s">
        <v>452</v>
      </c>
      <c r="B72" s="469"/>
      <c r="C72" s="469"/>
      <c r="D72" s="469"/>
      <c r="E72" s="469"/>
      <c r="F72" s="469">
        <v>324000</v>
      </c>
      <c r="G72" s="483">
        <v>0</v>
      </c>
    </row>
    <row r="73" spans="1:7" ht="16.5" thickBot="1">
      <c r="A73" s="598" t="s">
        <v>95</v>
      </c>
      <c r="B73" s="599"/>
      <c r="C73" s="494"/>
      <c r="D73" s="494"/>
      <c r="E73" s="494"/>
      <c r="F73" s="494">
        <f>SUM(F69:F72)</f>
        <v>1205000</v>
      </c>
      <c r="G73" s="495">
        <v>0</v>
      </c>
    </row>
    <row r="74" spans="1:7" ht="15.75">
      <c r="A74" s="489"/>
      <c r="B74" s="489"/>
      <c r="C74" s="475"/>
      <c r="D74" s="475"/>
      <c r="E74" s="475"/>
      <c r="F74" s="475"/>
      <c r="G74" s="475"/>
    </row>
    <row r="75" spans="1:7" ht="15.75">
      <c r="A75" s="489"/>
      <c r="B75" s="489"/>
      <c r="C75" s="475"/>
      <c r="D75" s="475"/>
      <c r="E75" s="475"/>
      <c r="F75" s="475"/>
      <c r="G75" s="475"/>
    </row>
    <row r="76" spans="1:7" ht="15.75">
      <c r="A76" s="489"/>
      <c r="B76" s="489"/>
      <c r="C76" s="475"/>
      <c r="D76" s="475"/>
      <c r="E76" s="475"/>
      <c r="F76" s="475"/>
      <c r="G76" s="475"/>
    </row>
    <row r="77" spans="1:7" ht="16.5" thickBot="1">
      <c r="A77" s="489"/>
      <c r="B77" s="489"/>
      <c r="C77" s="475"/>
      <c r="D77" s="475"/>
      <c r="E77" s="475"/>
      <c r="F77" s="475"/>
      <c r="G77" s="475"/>
    </row>
    <row r="78" spans="1:7" ht="15.75">
      <c r="A78" s="600" t="s">
        <v>453</v>
      </c>
      <c r="B78" s="601"/>
      <c r="C78" s="601"/>
      <c r="D78" s="496"/>
      <c r="E78" s="496"/>
      <c r="F78" s="496"/>
      <c r="G78" s="497"/>
    </row>
    <row r="79" spans="1:7" ht="15.75">
      <c r="A79" s="577" t="s">
        <v>454</v>
      </c>
      <c r="B79" s="578"/>
      <c r="C79" s="469"/>
      <c r="D79" s="469"/>
      <c r="E79" s="469"/>
      <c r="F79" s="469">
        <v>94000</v>
      </c>
      <c r="G79" s="483">
        <v>66143</v>
      </c>
    </row>
    <row r="80" spans="1:7" ht="15.75">
      <c r="A80" s="577" t="s">
        <v>455</v>
      </c>
      <c r="B80" s="578"/>
      <c r="C80" s="578"/>
      <c r="D80" s="469"/>
      <c r="E80" s="469"/>
      <c r="F80" s="469">
        <v>407500</v>
      </c>
      <c r="G80" s="483">
        <v>283215</v>
      </c>
    </row>
    <row r="81" spans="1:7" ht="15.75">
      <c r="A81" s="577" t="s">
        <v>456</v>
      </c>
      <c r="B81" s="578"/>
      <c r="C81" s="469"/>
      <c r="D81" s="469"/>
      <c r="E81" s="469"/>
      <c r="F81" s="469">
        <v>1125000</v>
      </c>
      <c r="G81" s="483">
        <v>656185</v>
      </c>
    </row>
    <row r="82" spans="1:7" ht="15.75">
      <c r="A82" s="491" t="s">
        <v>457</v>
      </c>
      <c r="B82" s="493"/>
      <c r="C82" s="469"/>
      <c r="D82" s="469"/>
      <c r="E82" s="469"/>
      <c r="F82" s="469">
        <v>67826</v>
      </c>
      <c r="G82" s="483">
        <v>53761</v>
      </c>
    </row>
    <row r="83" spans="1:7" ht="15.75">
      <c r="A83" s="491" t="s">
        <v>458</v>
      </c>
      <c r="B83" s="493"/>
      <c r="C83" s="469"/>
      <c r="D83" s="469"/>
      <c r="E83" s="469"/>
      <c r="F83" s="469"/>
      <c r="G83" s="483"/>
    </row>
    <row r="84" spans="1:7" ht="15.75">
      <c r="A84" s="491" t="s">
        <v>458</v>
      </c>
      <c r="B84" s="493"/>
      <c r="C84" s="469"/>
      <c r="D84" s="469"/>
      <c r="E84" s="469"/>
      <c r="F84" s="469">
        <v>80116</v>
      </c>
      <c r="G84" s="483">
        <v>63503</v>
      </c>
    </row>
    <row r="85" spans="1:7" ht="15.75">
      <c r="A85" s="491" t="s">
        <v>457</v>
      </c>
      <c r="B85" s="493"/>
      <c r="C85" s="469"/>
      <c r="D85" s="469"/>
      <c r="E85" s="469"/>
      <c r="F85" s="469"/>
      <c r="G85" s="483"/>
    </row>
    <row r="86" spans="1:7" ht="15.75">
      <c r="A86" s="491" t="s">
        <v>459</v>
      </c>
      <c r="B86" s="493"/>
      <c r="C86" s="469"/>
      <c r="D86" s="469"/>
      <c r="E86" s="469"/>
      <c r="F86" s="469">
        <v>84661</v>
      </c>
      <c r="G86" s="483">
        <v>67105</v>
      </c>
    </row>
    <row r="87" spans="1:7" ht="15.75">
      <c r="A87" s="491" t="s">
        <v>460</v>
      </c>
      <c r="B87" s="493"/>
      <c r="C87" s="469"/>
      <c r="D87" s="469"/>
      <c r="E87" s="469"/>
      <c r="F87" s="469">
        <v>81452</v>
      </c>
      <c r="G87" s="483">
        <v>64597</v>
      </c>
    </row>
    <row r="88" spans="1:7" ht="15.75">
      <c r="A88" s="491" t="s">
        <v>461</v>
      </c>
      <c r="B88" s="493"/>
      <c r="C88" s="469"/>
      <c r="D88" s="469"/>
      <c r="E88" s="469"/>
      <c r="F88" s="469">
        <v>271060</v>
      </c>
      <c r="G88" s="483">
        <v>214855</v>
      </c>
    </row>
    <row r="89" spans="1:7" ht="15.75">
      <c r="A89" s="491" t="s">
        <v>462</v>
      </c>
      <c r="B89" s="493"/>
      <c r="C89" s="469"/>
      <c r="D89" s="469"/>
      <c r="E89" s="469"/>
      <c r="F89" s="469">
        <v>180332</v>
      </c>
      <c r="G89" s="483">
        <v>142939</v>
      </c>
    </row>
    <row r="90" spans="1:7" ht="16.5" thickBot="1">
      <c r="A90" s="598" t="s">
        <v>95</v>
      </c>
      <c r="B90" s="599"/>
      <c r="C90" s="494"/>
      <c r="D90" s="494"/>
      <c r="E90" s="494"/>
      <c r="F90" s="494">
        <f>SUM(F79:F89)</f>
        <v>2391947</v>
      </c>
      <c r="G90" s="495">
        <f>SUM(G79:G89)</f>
        <v>1612303</v>
      </c>
    </row>
    <row r="91" spans="1:7" ht="15.75">
      <c r="A91" s="489"/>
      <c r="B91" s="489"/>
      <c r="C91" s="475"/>
      <c r="D91" s="475"/>
      <c r="E91" s="475"/>
      <c r="F91" s="475"/>
      <c r="G91" s="475"/>
    </row>
    <row r="92" spans="1:7" ht="15.75">
      <c r="A92" s="489"/>
      <c r="B92" s="489"/>
      <c r="C92" s="475"/>
      <c r="D92" s="475"/>
      <c r="E92" s="475"/>
      <c r="F92" s="475"/>
      <c r="G92" s="475"/>
    </row>
    <row r="93" spans="1:7" ht="15.75">
      <c r="A93" s="489"/>
      <c r="B93" s="489"/>
      <c r="C93" s="475"/>
      <c r="D93" s="475"/>
      <c r="E93" s="475"/>
      <c r="F93" s="475"/>
      <c r="G93" s="475"/>
    </row>
    <row r="94" spans="1:7" ht="15.75">
      <c r="A94" s="489"/>
      <c r="B94" s="489"/>
      <c r="C94" s="475"/>
      <c r="D94" s="475"/>
      <c r="E94" s="475"/>
      <c r="F94" s="475"/>
      <c r="G94" s="475"/>
    </row>
    <row r="95" spans="1:7" ht="15.75">
      <c r="A95" s="489"/>
      <c r="B95" s="489"/>
      <c r="C95" s="475"/>
      <c r="D95" s="475"/>
      <c r="E95" s="475"/>
      <c r="F95" s="475"/>
      <c r="G95" s="475"/>
    </row>
    <row r="96" spans="1:7" ht="15.75">
      <c r="A96" s="489"/>
      <c r="B96" s="489"/>
      <c r="C96" s="475"/>
      <c r="D96" s="475"/>
      <c r="E96" s="475"/>
      <c r="F96" s="475"/>
      <c r="G96" s="475"/>
    </row>
    <row r="97" spans="1:7" ht="15.75">
      <c r="A97" s="489"/>
      <c r="B97" s="489"/>
      <c r="C97" s="475"/>
      <c r="D97" s="475"/>
      <c r="E97" s="475"/>
      <c r="F97" s="475"/>
      <c r="G97" s="475"/>
    </row>
    <row r="98" spans="1:7" ht="15.75">
      <c r="A98" s="489"/>
      <c r="B98" s="489"/>
      <c r="C98" s="475"/>
      <c r="D98" s="475"/>
      <c r="E98" s="475"/>
      <c r="F98" s="475"/>
      <c r="G98" s="475"/>
    </row>
    <row r="99" spans="1:7" ht="16.5" thickBot="1">
      <c r="A99" s="489"/>
      <c r="B99" s="489"/>
      <c r="C99" s="475"/>
      <c r="D99" s="475"/>
      <c r="E99" s="475"/>
      <c r="F99" s="475"/>
      <c r="G99" s="475"/>
    </row>
    <row r="100" spans="1:7" ht="15.75" hidden="1">
      <c r="A100" s="489"/>
      <c r="B100" s="489"/>
      <c r="C100" s="475"/>
      <c r="D100" s="475"/>
      <c r="E100" s="475"/>
      <c r="F100" s="475"/>
      <c r="G100" s="475"/>
    </row>
    <row r="101" spans="1:7" ht="15.75" hidden="1">
      <c r="A101" s="489"/>
      <c r="B101" s="489"/>
      <c r="C101" s="475"/>
      <c r="D101" s="475"/>
      <c r="E101" s="475"/>
      <c r="F101" s="475"/>
      <c r="G101" s="475"/>
    </row>
    <row r="102" spans="1:7" ht="15.75" hidden="1">
      <c r="A102" s="489"/>
      <c r="B102" s="489"/>
      <c r="C102" s="475"/>
      <c r="D102" s="475"/>
      <c r="E102" s="475"/>
      <c r="F102" s="475"/>
      <c r="G102" s="475"/>
    </row>
    <row r="103" spans="1:7" ht="15.75" hidden="1">
      <c r="A103" s="489"/>
      <c r="B103" s="489"/>
      <c r="C103" s="475"/>
      <c r="D103" s="475"/>
      <c r="E103" s="475"/>
      <c r="F103" s="475"/>
      <c r="G103" s="475"/>
    </row>
    <row r="104" spans="1:7" ht="15.75" hidden="1">
      <c r="A104" s="493"/>
      <c r="B104" s="493"/>
      <c r="C104" s="469"/>
      <c r="D104" s="469"/>
      <c r="E104" s="469"/>
      <c r="F104" s="469"/>
      <c r="G104" s="469"/>
    </row>
    <row r="105" spans="1:7" ht="16.5" hidden="1" thickBot="1">
      <c r="A105" s="493"/>
      <c r="B105" s="493"/>
      <c r="C105" s="469"/>
      <c r="D105" s="469"/>
      <c r="E105" s="469"/>
      <c r="F105" s="469"/>
      <c r="G105" s="469"/>
    </row>
    <row r="106" spans="1:7" ht="15.75">
      <c r="A106" s="498"/>
      <c r="B106" s="496"/>
      <c r="C106" s="496"/>
      <c r="D106" s="496"/>
      <c r="E106" s="496"/>
      <c r="F106" s="496" t="s">
        <v>438</v>
      </c>
      <c r="G106" s="497" t="s">
        <v>439</v>
      </c>
    </row>
    <row r="107" spans="1:7" ht="15.75">
      <c r="A107" s="492" t="s">
        <v>116</v>
      </c>
      <c r="B107" s="469"/>
      <c r="C107" s="469"/>
      <c r="D107" s="469"/>
      <c r="E107" s="469"/>
      <c r="F107" s="469"/>
      <c r="G107" s="483"/>
    </row>
    <row r="108" spans="1:7" ht="15.75">
      <c r="A108" s="484" t="s">
        <v>463</v>
      </c>
      <c r="B108" s="469"/>
      <c r="C108" s="469"/>
      <c r="D108" s="469"/>
      <c r="E108" s="469"/>
      <c r="F108" s="469">
        <v>30304</v>
      </c>
      <c r="G108" s="483">
        <v>0</v>
      </c>
    </row>
    <row r="109" spans="1:7" ht="15.75">
      <c r="A109" s="484" t="s">
        <v>464</v>
      </c>
      <c r="B109" s="469"/>
      <c r="C109" s="469"/>
      <c r="D109" s="469"/>
      <c r="E109" s="469"/>
      <c r="F109" s="469">
        <v>49900</v>
      </c>
      <c r="G109" s="483">
        <v>0</v>
      </c>
    </row>
    <row r="110" spans="1:7" ht="15.75">
      <c r="A110" s="484" t="s">
        <v>465</v>
      </c>
      <c r="B110" s="469"/>
      <c r="C110" s="469"/>
      <c r="D110" s="469"/>
      <c r="E110" s="469"/>
      <c r="F110" s="469">
        <v>77480</v>
      </c>
      <c r="G110" s="483">
        <v>0</v>
      </c>
    </row>
    <row r="111" spans="1:7" ht="15.75">
      <c r="A111" s="484" t="s">
        <v>466</v>
      </c>
      <c r="B111" s="469"/>
      <c r="C111" s="469"/>
      <c r="D111" s="469" t="s">
        <v>0</v>
      </c>
      <c r="E111" s="469"/>
      <c r="F111" s="469">
        <v>21890</v>
      </c>
      <c r="G111" s="483">
        <v>0</v>
      </c>
    </row>
    <row r="112" spans="1:7" ht="15.75">
      <c r="A112" s="484" t="s">
        <v>467</v>
      </c>
      <c r="B112" s="469"/>
      <c r="C112" s="469"/>
      <c r="D112" s="469" t="s">
        <v>0</v>
      </c>
      <c r="E112" s="469"/>
      <c r="F112" s="469">
        <v>20000</v>
      </c>
      <c r="G112" s="483">
        <v>0</v>
      </c>
    </row>
    <row r="113" spans="1:7" ht="15.75">
      <c r="A113" s="484" t="s">
        <v>468</v>
      </c>
      <c r="B113" s="469"/>
      <c r="C113" s="469"/>
      <c r="D113" s="469" t="s">
        <v>0</v>
      </c>
      <c r="E113" s="469"/>
      <c r="F113" s="469">
        <v>28900</v>
      </c>
      <c r="G113" s="483">
        <v>0</v>
      </c>
    </row>
    <row r="114" spans="1:7" ht="15.75">
      <c r="A114" s="484" t="s">
        <v>468</v>
      </c>
      <c r="B114" s="469"/>
      <c r="C114" s="469"/>
      <c r="D114" s="469" t="s">
        <v>0</v>
      </c>
      <c r="E114" s="469"/>
      <c r="F114" s="469">
        <v>25630</v>
      </c>
      <c r="G114" s="483">
        <v>0</v>
      </c>
    </row>
    <row r="115" spans="1:7" ht="15.75">
      <c r="A115" s="484" t="s">
        <v>469</v>
      </c>
      <c r="B115" s="469"/>
      <c r="C115" s="469"/>
      <c r="D115" s="469" t="s">
        <v>0</v>
      </c>
      <c r="E115" s="469"/>
      <c r="F115" s="469">
        <v>75000</v>
      </c>
      <c r="G115" s="483">
        <v>59926</v>
      </c>
    </row>
    <row r="116" spans="1:7" ht="15.75">
      <c r="A116" s="484" t="s">
        <v>470</v>
      </c>
      <c r="B116" s="469"/>
      <c r="C116" s="469"/>
      <c r="D116" s="469"/>
      <c r="E116" s="469"/>
      <c r="F116" s="469">
        <v>16300</v>
      </c>
      <c r="G116" s="483">
        <v>0</v>
      </c>
    </row>
    <row r="117" spans="1:7" ht="15.75">
      <c r="A117" s="484" t="s">
        <v>470</v>
      </c>
      <c r="B117" s="469"/>
      <c r="C117" s="469"/>
      <c r="D117" s="469"/>
      <c r="E117" s="469"/>
      <c r="F117" s="469">
        <v>16300</v>
      </c>
      <c r="G117" s="483">
        <v>0</v>
      </c>
    </row>
    <row r="118" spans="1:7" ht="15.75">
      <c r="A118" s="484" t="s">
        <v>471</v>
      </c>
      <c r="B118" s="469"/>
      <c r="C118" s="469"/>
      <c r="D118" s="469"/>
      <c r="E118" s="469"/>
      <c r="F118" s="469">
        <v>19200</v>
      </c>
      <c r="G118" s="483">
        <v>0</v>
      </c>
    </row>
    <row r="119" spans="1:7" ht="15.75">
      <c r="A119" s="484" t="s">
        <v>472</v>
      </c>
      <c r="B119" s="469"/>
      <c r="C119" s="469"/>
      <c r="D119" s="469"/>
      <c r="E119" s="469"/>
      <c r="F119" s="469">
        <v>39430</v>
      </c>
      <c r="G119" s="483">
        <v>0</v>
      </c>
    </row>
    <row r="120" spans="1:7" ht="15.75">
      <c r="A120" s="484" t="s">
        <v>473</v>
      </c>
      <c r="B120" s="469"/>
      <c r="C120" s="469"/>
      <c r="D120" s="469"/>
      <c r="E120" s="469"/>
      <c r="F120" s="469">
        <v>61993</v>
      </c>
      <c r="G120" s="483">
        <v>0</v>
      </c>
    </row>
    <row r="121" spans="1:7" ht="15.75">
      <c r="A121" s="484" t="s">
        <v>471</v>
      </c>
      <c r="B121" s="469"/>
      <c r="C121" s="469"/>
      <c r="D121" s="469"/>
      <c r="E121" s="469"/>
      <c r="F121" s="469">
        <v>22160</v>
      </c>
      <c r="G121" s="483">
        <v>0</v>
      </c>
    </row>
    <row r="122" spans="1:7" ht="15.75">
      <c r="A122" s="484" t="s">
        <v>474</v>
      </c>
      <c r="B122" s="469"/>
      <c r="C122" s="469"/>
      <c r="D122" s="469"/>
      <c r="E122" s="469"/>
      <c r="F122" s="469">
        <v>63851</v>
      </c>
      <c r="G122" s="483">
        <v>0</v>
      </c>
    </row>
    <row r="123" spans="1:7" ht="15.75">
      <c r="A123" s="484" t="s">
        <v>475</v>
      </c>
      <c r="B123" s="469"/>
      <c r="C123" s="469"/>
      <c r="D123" s="469"/>
      <c r="E123" s="469"/>
      <c r="F123" s="469">
        <v>125410</v>
      </c>
      <c r="G123" s="483">
        <v>0</v>
      </c>
    </row>
    <row r="124" spans="1:7" ht="15.75">
      <c r="A124" s="484" t="s">
        <v>476</v>
      </c>
      <c r="B124" s="469"/>
      <c r="C124" s="469"/>
      <c r="D124" s="469"/>
      <c r="E124" s="469"/>
      <c r="F124" s="469">
        <v>80000</v>
      </c>
      <c r="G124" s="483">
        <v>0</v>
      </c>
    </row>
    <row r="125" spans="1:7" ht="15.75">
      <c r="A125" s="484" t="s">
        <v>477</v>
      </c>
      <c r="B125" s="469"/>
      <c r="C125" s="469"/>
      <c r="D125" s="469"/>
      <c r="E125" s="469"/>
      <c r="F125" s="469">
        <v>12990</v>
      </c>
      <c r="G125" s="483">
        <v>0</v>
      </c>
    </row>
    <row r="126" spans="1:7" ht="15.75">
      <c r="A126" s="484" t="s">
        <v>478</v>
      </c>
      <c r="B126" s="469"/>
      <c r="C126" s="469"/>
      <c r="D126" s="469"/>
      <c r="E126" s="469"/>
      <c r="F126" s="469">
        <v>26500</v>
      </c>
      <c r="G126" s="483">
        <v>0</v>
      </c>
    </row>
    <row r="127" spans="1:7" ht="15.75">
      <c r="A127" s="484" t="s">
        <v>479</v>
      </c>
      <c r="B127" s="469"/>
      <c r="C127" s="469"/>
      <c r="D127" s="469"/>
      <c r="E127" s="469"/>
      <c r="F127" s="469">
        <v>19990</v>
      </c>
      <c r="G127" s="483">
        <v>0</v>
      </c>
    </row>
    <row r="128" spans="1:7" ht="15.75">
      <c r="A128" s="577" t="s">
        <v>480</v>
      </c>
      <c r="B128" s="578"/>
      <c r="C128" s="578"/>
      <c r="D128" s="469"/>
      <c r="E128" s="469"/>
      <c r="F128" s="469">
        <v>357720</v>
      </c>
      <c r="G128" s="483">
        <v>0</v>
      </c>
    </row>
    <row r="129" spans="1:7" ht="15.75">
      <c r="A129" s="484" t="s">
        <v>468</v>
      </c>
      <c r="B129" s="469"/>
      <c r="C129" s="469"/>
      <c r="D129" s="469"/>
      <c r="E129" s="469"/>
      <c r="F129" s="499">
        <v>51488</v>
      </c>
      <c r="G129" s="483">
        <v>19116</v>
      </c>
    </row>
    <row r="130" spans="1:7" ht="15.75">
      <c r="A130" s="577" t="s">
        <v>481</v>
      </c>
      <c r="B130" s="578"/>
      <c r="C130" s="469"/>
      <c r="D130" s="469"/>
      <c r="E130" s="469"/>
      <c r="F130" s="499">
        <v>225875</v>
      </c>
      <c r="G130" s="483">
        <v>37181</v>
      </c>
    </row>
    <row r="131" spans="1:7" ht="15.75">
      <c r="A131" s="577" t="s">
        <v>482</v>
      </c>
      <c r="B131" s="578"/>
      <c r="C131" s="575"/>
      <c r="D131" s="469"/>
      <c r="E131" s="469"/>
      <c r="F131" s="499">
        <v>147786</v>
      </c>
      <c r="G131" s="483">
        <v>24327</v>
      </c>
    </row>
    <row r="132" spans="1:7" ht="15.75">
      <c r="A132" s="577" t="s">
        <v>481</v>
      </c>
      <c r="B132" s="578"/>
      <c r="C132" s="469"/>
      <c r="D132" s="469"/>
      <c r="E132" s="469"/>
      <c r="F132" s="499">
        <v>233475</v>
      </c>
      <c r="G132" s="483">
        <v>38430</v>
      </c>
    </row>
    <row r="133" spans="1:7" ht="15.75">
      <c r="A133" s="491" t="s">
        <v>483</v>
      </c>
      <c r="B133" s="493"/>
      <c r="C133" s="469"/>
      <c r="D133" s="469"/>
      <c r="E133" s="469"/>
      <c r="F133" s="499">
        <v>60248</v>
      </c>
      <c r="G133" s="483">
        <v>0</v>
      </c>
    </row>
    <row r="134" spans="1:7" ht="15.75">
      <c r="A134" s="572" t="s">
        <v>95</v>
      </c>
      <c r="B134" s="579"/>
      <c r="C134" s="475"/>
      <c r="D134" s="475"/>
      <c r="E134" s="475"/>
      <c r="F134" s="500">
        <f>SUM(F108:F133)</f>
        <v>1909820</v>
      </c>
      <c r="G134" s="490">
        <f>SUM(G108:G133)</f>
        <v>178980</v>
      </c>
    </row>
    <row r="135" spans="1:7" ht="15.75">
      <c r="A135" s="484"/>
      <c r="B135" s="469"/>
      <c r="C135" s="469"/>
      <c r="D135" s="469"/>
      <c r="E135" s="469"/>
      <c r="F135" s="469"/>
      <c r="G135" s="483"/>
    </row>
    <row r="136" spans="1:7" ht="15.75">
      <c r="A136" s="492" t="s">
        <v>484</v>
      </c>
      <c r="B136" s="465"/>
      <c r="C136" s="469"/>
      <c r="D136" s="469"/>
      <c r="E136" s="469"/>
      <c r="F136" s="469"/>
      <c r="G136" s="483"/>
    </row>
    <row r="137" spans="1:7" ht="15.75">
      <c r="A137" s="484" t="s">
        <v>485</v>
      </c>
      <c r="B137" s="469"/>
      <c r="C137" s="469"/>
      <c r="D137" s="469" t="s">
        <v>0</v>
      </c>
      <c r="E137" s="469"/>
      <c r="F137" s="475">
        <v>30668</v>
      </c>
      <c r="G137" s="490">
        <v>0</v>
      </c>
    </row>
    <row r="138" spans="1:7" ht="15.75">
      <c r="A138" s="484"/>
      <c r="B138" s="469"/>
      <c r="C138" s="469"/>
      <c r="D138" s="469"/>
      <c r="E138" s="469"/>
      <c r="F138" s="469"/>
      <c r="G138" s="483"/>
    </row>
    <row r="139" spans="1:7" ht="15.75">
      <c r="A139" s="492" t="s">
        <v>486</v>
      </c>
      <c r="B139" s="465"/>
      <c r="C139" s="469"/>
      <c r="D139" s="469" t="s">
        <v>0</v>
      </c>
      <c r="E139" s="469"/>
      <c r="F139" s="469"/>
      <c r="G139" s="483"/>
    </row>
    <row r="140" spans="1:7" ht="16.5" thickBot="1">
      <c r="A140" s="501" t="s">
        <v>487</v>
      </c>
      <c r="B140" s="502"/>
      <c r="C140" s="502"/>
      <c r="D140" s="502" t="s">
        <v>0</v>
      </c>
      <c r="E140" s="502"/>
      <c r="F140" s="494">
        <v>59000</v>
      </c>
      <c r="G140" s="495">
        <v>0</v>
      </c>
    </row>
    <row r="141" spans="1:7" ht="16.5" thickBot="1">
      <c r="A141" s="480"/>
      <c r="B141" s="481"/>
      <c r="C141" s="481"/>
      <c r="D141" s="481"/>
      <c r="E141" s="481"/>
      <c r="F141" s="481"/>
      <c r="G141" s="482"/>
    </row>
    <row r="142" spans="1:7" ht="16.5" thickBot="1">
      <c r="A142" s="503" t="s">
        <v>488</v>
      </c>
      <c r="B142" s="504"/>
      <c r="C142" s="504"/>
      <c r="D142" s="504" t="s">
        <v>0</v>
      </c>
      <c r="E142" s="504"/>
      <c r="F142" s="504">
        <v>19119904</v>
      </c>
      <c r="G142" s="505">
        <v>3521130</v>
      </c>
    </row>
    <row r="143" spans="1:7" ht="15.75">
      <c r="A143" s="469"/>
      <c r="B143" s="469"/>
      <c r="C143" s="469"/>
      <c r="D143" s="469"/>
      <c r="E143" s="469"/>
      <c r="F143" s="475"/>
      <c r="G143" s="475"/>
    </row>
    <row r="144" spans="1:7" ht="15.75">
      <c r="A144" s="469"/>
      <c r="B144" s="469"/>
      <c r="C144" s="469"/>
      <c r="D144" s="469"/>
      <c r="E144" s="469"/>
      <c r="F144" s="475"/>
      <c r="G144" s="475"/>
    </row>
    <row r="145" spans="1:7" ht="15.75">
      <c r="A145" s="469"/>
      <c r="B145" s="469"/>
      <c r="C145" s="469"/>
      <c r="D145" s="469"/>
      <c r="E145" s="469"/>
      <c r="F145" s="475"/>
      <c r="G145" s="475"/>
    </row>
    <row r="146" spans="1:7" ht="15.75">
      <c r="A146" s="469"/>
      <c r="B146" s="469"/>
      <c r="C146" s="469"/>
      <c r="D146" s="469"/>
      <c r="E146" s="469"/>
      <c r="F146" s="475"/>
      <c r="G146" s="475"/>
    </row>
    <row r="147" spans="1:7" ht="15.75">
      <c r="A147" s="469"/>
      <c r="B147" s="469"/>
      <c r="C147" s="469"/>
      <c r="D147" s="469"/>
      <c r="E147" s="469"/>
      <c r="F147" s="475"/>
      <c r="G147" s="475"/>
    </row>
    <row r="148" spans="1:7" ht="15.75">
      <c r="A148" s="469"/>
      <c r="B148" s="469"/>
      <c r="C148" s="469"/>
      <c r="D148" s="469"/>
      <c r="E148" s="469"/>
      <c r="F148" s="475"/>
      <c r="G148" s="475"/>
    </row>
    <row r="149" spans="1:7" ht="15.75">
      <c r="A149" s="469"/>
      <c r="B149" s="469"/>
      <c r="C149" s="469"/>
      <c r="D149" s="469"/>
      <c r="E149" s="469"/>
      <c r="F149" s="475"/>
      <c r="G149" s="475"/>
    </row>
    <row r="150" spans="1:7" ht="15.75" hidden="1">
      <c r="A150" s="469"/>
      <c r="B150" s="469"/>
      <c r="C150" s="469"/>
      <c r="D150" s="469"/>
      <c r="E150" s="469"/>
      <c r="F150" s="475"/>
      <c r="G150" s="475"/>
    </row>
    <row r="151" spans="1:7" ht="15.75" hidden="1">
      <c r="A151" s="459"/>
      <c r="B151" s="459"/>
      <c r="C151" s="459"/>
      <c r="D151" s="459"/>
      <c r="E151" s="459"/>
      <c r="F151" s="459"/>
      <c r="G151" s="459"/>
    </row>
    <row r="152" spans="1:7" ht="15.75" hidden="1">
      <c r="A152" s="459"/>
      <c r="B152" s="459"/>
      <c r="C152" s="459"/>
      <c r="D152" s="459"/>
      <c r="E152" s="459"/>
      <c r="F152" s="459"/>
      <c r="G152" s="459"/>
    </row>
    <row r="153" spans="1:7" ht="16.5" thickBot="1">
      <c r="A153" s="459"/>
      <c r="B153" s="459"/>
      <c r="C153" s="459"/>
      <c r="D153" s="459"/>
      <c r="E153" s="459"/>
      <c r="F153" s="459"/>
      <c r="G153" s="459"/>
    </row>
    <row r="154" spans="1:7" ht="16.5" thickTop="1">
      <c r="A154" s="580" t="s">
        <v>489</v>
      </c>
      <c r="B154" s="596"/>
      <c r="C154" s="596"/>
      <c r="D154" s="506"/>
      <c r="E154" s="506"/>
      <c r="F154" s="506"/>
      <c r="G154" s="507"/>
    </row>
    <row r="155" spans="1:7" ht="15.75">
      <c r="A155" s="464"/>
      <c r="B155" s="465"/>
      <c r="C155" s="465"/>
      <c r="D155" s="465"/>
      <c r="E155" s="465"/>
      <c r="F155" s="465" t="s">
        <v>438</v>
      </c>
      <c r="G155" s="508" t="s">
        <v>439</v>
      </c>
    </row>
    <row r="156" spans="1:7" ht="15.75">
      <c r="A156" s="597"/>
      <c r="B156" s="575"/>
      <c r="C156" s="575"/>
      <c r="D156" s="465"/>
      <c r="E156" s="465"/>
      <c r="F156" s="465"/>
      <c r="G156" s="508"/>
    </row>
    <row r="157" spans="1:7" ht="15.75">
      <c r="A157" s="574" t="s">
        <v>490</v>
      </c>
      <c r="B157" s="575"/>
      <c r="C157" s="575"/>
      <c r="D157" s="575"/>
      <c r="E157" s="510"/>
      <c r="F157" s="510">
        <v>570685</v>
      </c>
      <c r="G157" s="511">
        <v>0</v>
      </c>
    </row>
    <row r="158" spans="1:7" ht="15.75">
      <c r="A158" s="574" t="s">
        <v>491</v>
      </c>
      <c r="B158" s="575"/>
      <c r="C158" s="575"/>
      <c r="D158" s="472"/>
      <c r="E158" s="510"/>
      <c r="F158" s="510">
        <v>132500</v>
      </c>
      <c r="G158" s="511">
        <v>0</v>
      </c>
    </row>
    <row r="159" spans="1:7" ht="15.75">
      <c r="A159" s="574" t="s">
        <v>492</v>
      </c>
      <c r="B159" s="576"/>
      <c r="C159" s="576"/>
      <c r="D159" s="510"/>
      <c r="E159" s="510"/>
      <c r="F159" s="510">
        <v>80500</v>
      </c>
      <c r="G159" s="511">
        <v>0</v>
      </c>
    </row>
    <row r="160" spans="1:7" ht="15.75">
      <c r="A160" s="574" t="s">
        <v>493</v>
      </c>
      <c r="B160" s="576"/>
      <c r="C160" s="576"/>
      <c r="D160" s="510"/>
      <c r="E160" s="510"/>
      <c r="F160" s="510">
        <v>1386000</v>
      </c>
      <c r="G160" s="511">
        <v>89675</v>
      </c>
    </row>
    <row r="161" spans="1:7" ht="15.75">
      <c r="A161" s="509" t="s">
        <v>494</v>
      </c>
      <c r="B161" s="512"/>
      <c r="C161" s="512"/>
      <c r="D161" s="510"/>
      <c r="E161" s="510"/>
      <c r="F161" s="510">
        <v>768000</v>
      </c>
      <c r="G161" s="511">
        <v>632600</v>
      </c>
    </row>
    <row r="162" spans="1:7" ht="16.5" thickBot="1">
      <c r="A162" s="594" t="s">
        <v>95</v>
      </c>
      <c r="B162" s="595"/>
      <c r="C162" s="595"/>
      <c r="D162" s="478"/>
      <c r="E162" s="478"/>
      <c r="F162" s="478">
        <f>SUM(F157:F161)</f>
        <v>2937685</v>
      </c>
      <c r="G162" s="479">
        <f>SUM(G157:G161)</f>
        <v>722275</v>
      </c>
    </row>
    <row r="163" spans="1:7" ht="17.25" thickBot="1" thickTop="1">
      <c r="A163" s="489"/>
      <c r="B163" s="489"/>
      <c r="C163" s="489"/>
      <c r="D163" s="475"/>
      <c r="E163" s="475"/>
      <c r="F163" s="475"/>
      <c r="G163" s="475"/>
    </row>
    <row r="164" spans="1:7" ht="15.75">
      <c r="A164" s="498" t="s">
        <v>495</v>
      </c>
      <c r="B164" s="496"/>
      <c r="C164" s="513"/>
      <c r="D164" s="513"/>
      <c r="E164" s="513"/>
      <c r="F164" s="514" t="s">
        <v>438</v>
      </c>
      <c r="G164" s="515" t="s">
        <v>439</v>
      </c>
    </row>
    <row r="165" spans="1:7" ht="15.75">
      <c r="A165" s="484"/>
      <c r="B165" s="469"/>
      <c r="C165" s="469"/>
      <c r="D165" s="469"/>
      <c r="E165" s="469"/>
      <c r="F165" s="469"/>
      <c r="G165" s="483"/>
    </row>
    <row r="166" spans="1:7" ht="15.75">
      <c r="A166" s="484" t="s">
        <v>496</v>
      </c>
      <c r="B166" s="469"/>
      <c r="C166" s="469"/>
      <c r="D166" s="469"/>
      <c r="E166" s="469"/>
      <c r="F166" s="469">
        <v>466210</v>
      </c>
      <c r="G166" s="483">
        <v>422141</v>
      </c>
    </row>
    <row r="167" spans="1:7" ht="16.5" thickBot="1">
      <c r="A167" s="516" t="s">
        <v>95</v>
      </c>
      <c r="B167" s="494"/>
      <c r="C167" s="494"/>
      <c r="D167" s="494"/>
      <c r="E167" s="494"/>
      <c r="F167" s="494">
        <v>466210</v>
      </c>
      <c r="G167" s="495">
        <v>422141</v>
      </c>
    </row>
    <row r="168" spans="1:7" ht="15.75">
      <c r="A168" s="481"/>
      <c r="B168" s="481"/>
      <c r="C168" s="481"/>
      <c r="D168" s="481"/>
      <c r="E168" s="481"/>
      <c r="F168" s="481"/>
      <c r="G168" s="481"/>
    </row>
    <row r="169" spans="1:7" ht="16.5" thickBot="1">
      <c r="A169" s="459"/>
      <c r="B169" s="459"/>
      <c r="C169" s="459"/>
      <c r="D169" s="459"/>
      <c r="E169" s="459"/>
      <c r="F169" s="459"/>
      <c r="G169" s="459"/>
    </row>
    <row r="170" spans="1:7" ht="15.75">
      <c r="A170" s="480"/>
      <c r="B170" s="481"/>
      <c r="C170" s="481"/>
      <c r="D170" s="481"/>
      <c r="E170" s="481"/>
      <c r="F170" s="496" t="s">
        <v>497</v>
      </c>
      <c r="G170" s="497" t="s">
        <v>439</v>
      </c>
    </row>
    <row r="171" spans="1:7" ht="15.75">
      <c r="A171" s="492" t="s">
        <v>498</v>
      </c>
      <c r="B171" s="465"/>
      <c r="C171" s="465"/>
      <c r="D171" s="465"/>
      <c r="E171" s="465"/>
      <c r="F171" s="466" t="s">
        <v>0</v>
      </c>
      <c r="G171" s="517" t="s">
        <v>0</v>
      </c>
    </row>
    <row r="172" spans="1:7" ht="15.75">
      <c r="A172" s="484" t="s">
        <v>499</v>
      </c>
      <c r="B172" s="469"/>
      <c r="C172" s="469"/>
      <c r="D172" s="469" t="s">
        <v>0</v>
      </c>
      <c r="E172" s="469"/>
      <c r="F172" s="469">
        <v>187000</v>
      </c>
      <c r="G172" s="483">
        <v>0</v>
      </c>
    </row>
    <row r="173" spans="1:7" ht="15.75">
      <c r="A173" s="484" t="s">
        <v>500</v>
      </c>
      <c r="B173" s="469"/>
      <c r="C173" s="469"/>
      <c r="D173" s="469"/>
      <c r="E173" s="469"/>
      <c r="F173" s="469">
        <v>4262500</v>
      </c>
      <c r="G173" s="483">
        <v>491456</v>
      </c>
    </row>
    <row r="174" spans="1:7" ht="15.75">
      <c r="A174" s="572" t="s">
        <v>304</v>
      </c>
      <c r="B174" s="573"/>
      <c r="C174" s="475"/>
      <c r="D174" s="475"/>
      <c r="E174" s="475"/>
      <c r="F174" s="475">
        <v>4449500</v>
      </c>
      <c r="G174" s="490">
        <v>491456</v>
      </c>
    </row>
    <row r="175" spans="1:7" ht="15.75">
      <c r="A175" s="488"/>
      <c r="B175" s="474"/>
      <c r="C175" s="475"/>
      <c r="D175" s="475"/>
      <c r="E175" s="475"/>
      <c r="F175" s="475"/>
      <c r="G175" s="490"/>
    </row>
    <row r="176" spans="1:7" ht="15.75">
      <c r="A176" s="492" t="s">
        <v>501</v>
      </c>
      <c r="B176" s="469"/>
      <c r="C176" s="469"/>
      <c r="D176" s="469"/>
      <c r="E176" s="469"/>
      <c r="F176" s="475">
        <v>5854112</v>
      </c>
      <c r="G176" s="483"/>
    </row>
    <row r="177" spans="1:7" ht="15.75">
      <c r="A177" s="484" t="s">
        <v>502</v>
      </c>
      <c r="B177" s="469"/>
      <c r="C177" s="469"/>
      <c r="D177" s="469"/>
      <c r="E177" s="469"/>
      <c r="F177" s="469">
        <v>2592652</v>
      </c>
      <c r="G177" s="483"/>
    </row>
    <row r="178" spans="1:7" ht="15.75">
      <c r="A178" s="484" t="s">
        <v>503</v>
      </c>
      <c r="B178" s="469"/>
      <c r="C178" s="469"/>
      <c r="D178" s="469"/>
      <c r="E178" s="469"/>
      <c r="F178" s="469">
        <v>3261460</v>
      </c>
      <c r="G178" s="483"/>
    </row>
    <row r="179" spans="1:7" ht="15.75">
      <c r="A179" s="492" t="s">
        <v>504</v>
      </c>
      <c r="B179" s="469"/>
      <c r="C179" s="469"/>
      <c r="D179" s="469"/>
      <c r="E179" s="469"/>
      <c r="F179" s="475">
        <v>579000</v>
      </c>
      <c r="G179" s="483"/>
    </row>
    <row r="180" spans="1:7" ht="15.75">
      <c r="A180" s="484" t="s">
        <v>505</v>
      </c>
      <c r="B180" s="469"/>
      <c r="C180" s="469"/>
      <c r="D180" s="469" t="s">
        <v>506</v>
      </c>
      <c r="E180" s="469"/>
      <c r="F180" s="469"/>
      <c r="G180" s="483"/>
    </row>
    <row r="181" spans="1:7" ht="15.75">
      <c r="A181" s="484" t="s">
        <v>507</v>
      </c>
      <c r="B181" s="469"/>
      <c r="C181" s="469"/>
      <c r="D181" s="469"/>
      <c r="E181" s="469"/>
      <c r="F181" s="469"/>
      <c r="G181" s="483"/>
    </row>
    <row r="182" spans="1:7" ht="15.75">
      <c r="A182" s="484" t="s">
        <v>508</v>
      </c>
      <c r="B182" s="469"/>
      <c r="C182" s="469"/>
      <c r="D182" s="469"/>
      <c r="E182" s="469"/>
      <c r="F182" s="469"/>
      <c r="G182" s="483"/>
    </row>
    <row r="183" spans="1:7" ht="15.75">
      <c r="A183" s="484" t="s">
        <v>509</v>
      </c>
      <c r="B183" s="469"/>
      <c r="C183" s="469"/>
      <c r="D183" s="469" t="s">
        <v>510</v>
      </c>
      <c r="E183" s="469"/>
      <c r="F183" s="469"/>
      <c r="G183" s="483"/>
    </row>
    <row r="184" spans="1:7" ht="15.75">
      <c r="A184" s="492" t="s">
        <v>511</v>
      </c>
      <c r="B184" s="469"/>
      <c r="C184" s="469"/>
      <c r="D184" s="469"/>
      <c r="E184" s="469"/>
      <c r="F184" s="475">
        <v>952500</v>
      </c>
      <c r="G184" s="483"/>
    </row>
    <row r="185" spans="1:7" ht="15.75">
      <c r="A185" s="484" t="s">
        <v>512</v>
      </c>
      <c r="B185" s="469"/>
      <c r="C185" s="469"/>
      <c r="D185" s="469"/>
      <c r="E185" s="469"/>
      <c r="F185" s="469"/>
      <c r="G185" s="483"/>
    </row>
    <row r="186" spans="1:7" ht="15.75">
      <c r="A186" s="484" t="s">
        <v>513</v>
      </c>
      <c r="B186" s="469"/>
      <c r="C186" s="469"/>
      <c r="D186" s="469"/>
      <c r="E186" s="469"/>
      <c r="F186" s="469"/>
      <c r="G186" s="483"/>
    </row>
    <row r="187" spans="1:7" ht="16.5" thickBot="1">
      <c r="A187" s="501"/>
      <c r="B187" s="502"/>
      <c r="C187" s="502"/>
      <c r="D187" s="502"/>
      <c r="E187" s="502"/>
      <c r="F187" s="502"/>
      <c r="G187" s="518"/>
    </row>
  </sheetData>
  <mergeCells count="38">
    <mergeCell ref="A14:B14"/>
    <mergeCell ref="A15:C15"/>
    <mergeCell ref="A16:B16"/>
    <mergeCell ref="A17:B17"/>
    <mergeCell ref="A19:B19"/>
    <mergeCell ref="A28:B28"/>
    <mergeCell ref="A36:C36"/>
    <mergeCell ref="A37:C37"/>
    <mergeCell ref="A38:C38"/>
    <mergeCell ref="A39:C39"/>
    <mergeCell ref="A56:C56"/>
    <mergeCell ref="A57:B57"/>
    <mergeCell ref="A58:C58"/>
    <mergeCell ref="A59:C59"/>
    <mergeCell ref="A62:D62"/>
    <mergeCell ref="A66:B66"/>
    <mergeCell ref="A69:C69"/>
    <mergeCell ref="A70:B70"/>
    <mergeCell ref="A71:B71"/>
    <mergeCell ref="A73:B73"/>
    <mergeCell ref="A78:C78"/>
    <mergeCell ref="A79:B79"/>
    <mergeCell ref="A80:C80"/>
    <mergeCell ref="A81:B81"/>
    <mergeCell ref="A90:B90"/>
    <mergeCell ref="A128:C128"/>
    <mergeCell ref="A130:B130"/>
    <mergeCell ref="A131:C131"/>
    <mergeCell ref="A132:B132"/>
    <mergeCell ref="A134:B134"/>
    <mergeCell ref="A154:C154"/>
    <mergeCell ref="A156:C156"/>
    <mergeCell ref="A162:C162"/>
    <mergeCell ref="A174:B174"/>
    <mergeCell ref="A157:D157"/>
    <mergeCell ref="A158:C158"/>
    <mergeCell ref="A159:C159"/>
    <mergeCell ref="A160:C16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&amp;C&amp;"Arial,Félkövér"&amp;11Önkormányzati Hivatal
2006. évi vagyonleltára&amp;R7.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5:G39"/>
  <sheetViews>
    <sheetView workbookViewId="0" topLeftCell="A1">
      <selection activeCell="E11" sqref="E11"/>
    </sheetView>
  </sheetViews>
  <sheetFormatPr defaultColWidth="9.140625" defaultRowHeight="12.75"/>
  <cols>
    <col min="2" max="2" width="12.421875" style="0" bestFit="1" customWidth="1"/>
    <col min="7" max="7" width="12.00390625" style="0" bestFit="1" customWidth="1"/>
  </cols>
  <sheetData>
    <row r="5" ht="12.75">
      <c r="A5" t="s">
        <v>372</v>
      </c>
    </row>
    <row r="7" spans="2:5" ht="12.75">
      <c r="B7" s="422">
        <v>11625000</v>
      </c>
      <c r="E7" t="s">
        <v>366</v>
      </c>
    </row>
    <row r="8" spans="2:5" ht="12.75">
      <c r="B8" s="422">
        <v>8059000</v>
      </c>
      <c r="E8" t="s">
        <v>367</v>
      </c>
    </row>
    <row r="10" ht="12.75">
      <c r="A10" t="s">
        <v>368</v>
      </c>
    </row>
    <row r="11" ht="12.75">
      <c r="E11" t="s">
        <v>0</v>
      </c>
    </row>
    <row r="12" spans="1:7" s="423" customFormat="1" ht="12.75">
      <c r="A12" s="423" t="s">
        <v>369</v>
      </c>
      <c r="G12" s="424">
        <v>3047000</v>
      </c>
    </row>
    <row r="14" ht="12.75">
      <c r="B14" t="s">
        <v>370</v>
      </c>
    </row>
    <row r="16" ht="12.75">
      <c r="B16" t="s">
        <v>406</v>
      </c>
    </row>
    <row r="17" spans="2:7" ht="12.75">
      <c r="B17" t="s">
        <v>388</v>
      </c>
      <c r="G17" s="422">
        <v>3047000</v>
      </c>
    </row>
    <row r="20" spans="1:7" s="423" customFormat="1" ht="12.75">
      <c r="A20" s="423" t="s">
        <v>371</v>
      </c>
      <c r="G20" s="424">
        <v>5012000</v>
      </c>
    </row>
    <row r="21" ht="12.75">
      <c r="G21" s="422"/>
    </row>
    <row r="22" ht="12.75">
      <c r="G22" s="422"/>
    </row>
    <row r="23" spans="2:7" ht="12.75">
      <c r="B23" t="s">
        <v>384</v>
      </c>
      <c r="G23" s="422">
        <v>2342650</v>
      </c>
    </row>
    <row r="24" spans="2:7" ht="12.75">
      <c r="B24" t="s">
        <v>385</v>
      </c>
      <c r="G24" s="422"/>
    </row>
    <row r="25" ht="12.75">
      <c r="G25" s="422"/>
    </row>
    <row r="26" spans="2:7" ht="12.75">
      <c r="B26" t="s">
        <v>389</v>
      </c>
      <c r="G26" s="422"/>
    </row>
    <row r="27" spans="2:7" ht="12.75">
      <c r="B27" t="s">
        <v>398</v>
      </c>
      <c r="G27" s="422">
        <v>1128000</v>
      </c>
    </row>
    <row r="28" spans="2:7" ht="12.75">
      <c r="B28" t="s">
        <v>390</v>
      </c>
      <c r="G28" s="422"/>
    </row>
    <row r="29" spans="2:7" ht="12.75">
      <c r="B29" t="s">
        <v>391</v>
      </c>
      <c r="G29" s="422"/>
    </row>
    <row r="30" spans="2:7" ht="12.75">
      <c r="B30" t="s">
        <v>392</v>
      </c>
      <c r="G30" s="438"/>
    </row>
    <row r="32" spans="2:7" ht="12.75">
      <c r="B32" t="s">
        <v>393</v>
      </c>
      <c r="G32" s="422"/>
    </row>
    <row r="33" spans="2:7" ht="12.75">
      <c r="B33" t="s">
        <v>394</v>
      </c>
      <c r="G33" s="422">
        <v>354000</v>
      </c>
    </row>
    <row r="34" ht="12.75">
      <c r="G34" s="422"/>
    </row>
    <row r="35" spans="2:7" ht="12.75">
      <c r="B35" t="s">
        <v>395</v>
      </c>
      <c r="G35" s="422"/>
    </row>
    <row r="36" spans="2:7" ht="12.75">
      <c r="B36" t="s">
        <v>396</v>
      </c>
      <c r="G36" s="422">
        <v>260000</v>
      </c>
    </row>
    <row r="37" ht="12.75">
      <c r="G37" s="422"/>
    </row>
    <row r="38" ht="12.75">
      <c r="B38" t="s">
        <v>397</v>
      </c>
    </row>
    <row r="39" spans="2:7" ht="12.75">
      <c r="B39" t="s">
        <v>399</v>
      </c>
      <c r="G39" s="422">
        <v>927350</v>
      </c>
    </row>
  </sheetData>
  <printOptions/>
  <pageMargins left="0.984251968503937" right="0.984251968503937" top="0.984251968503937" bottom="0.984251968503937" header="0.5118110236220472" footer="0.5118110236220472"/>
  <pageSetup horizontalDpi="240" verticalDpi="240" orientation="portrait" paperSize="9" r:id="rId1"/>
  <headerFooter alignWithMargins="0">
    <oddHeader>&amp;C&amp;"Arial,Félkövér"&amp;12Palotás Községi Önkormányzat
 2006. évi pénzmaradvány jóváhagyása&amp;"Arial,Normál"&amp;10
/ zárszámadási rendelet 1.§./3./ bekezdéséhez/&amp;R8.sz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A19">
      <selection activeCell="F41" sqref="F41"/>
    </sheetView>
  </sheetViews>
  <sheetFormatPr defaultColWidth="9.140625" defaultRowHeight="12.75"/>
  <cols>
    <col min="1" max="3" width="9.140625" style="217" customWidth="1"/>
    <col min="4" max="4" width="14.28125" style="217" customWidth="1"/>
    <col min="5" max="5" width="11.8515625" style="217" customWidth="1"/>
    <col min="6" max="6" width="14.7109375" style="217" customWidth="1"/>
    <col min="7" max="7" width="12.421875" style="217" customWidth="1"/>
    <col min="8" max="16384" width="9.140625" style="217" customWidth="1"/>
  </cols>
  <sheetData>
    <row r="1" spans="1:7" ht="15.75">
      <c r="A1" s="218" t="s">
        <v>236</v>
      </c>
      <c r="B1" s="219"/>
      <c r="C1" s="219"/>
      <c r="D1" s="219"/>
      <c r="E1" s="219"/>
      <c r="F1" s="219" t="s">
        <v>237</v>
      </c>
      <c r="G1" s="220"/>
    </row>
    <row r="2" spans="1:7" ht="15.75">
      <c r="A2" s="221" t="s">
        <v>111</v>
      </c>
      <c r="B2" s="222" t="s">
        <v>238</v>
      </c>
      <c r="C2" s="222"/>
      <c r="D2" s="222"/>
      <c r="E2" s="222"/>
      <c r="F2" s="222"/>
      <c r="G2" s="223"/>
    </row>
    <row r="3" spans="1:7" ht="15.75">
      <c r="A3" s="224" t="s">
        <v>239</v>
      </c>
      <c r="B3" s="225"/>
      <c r="C3" s="225"/>
      <c r="D3" s="225"/>
      <c r="E3" s="225"/>
      <c r="F3" s="226">
        <v>2</v>
      </c>
      <c r="G3" s="227"/>
    </row>
    <row r="4" spans="1:7" ht="15.75">
      <c r="A4" s="224" t="s">
        <v>240</v>
      </c>
      <c r="B4" s="225"/>
      <c r="C4" s="225"/>
      <c r="D4" s="225"/>
      <c r="E4" s="225"/>
      <c r="F4" s="226">
        <v>10</v>
      </c>
      <c r="G4" s="227"/>
    </row>
    <row r="5" spans="1:7" ht="15.75">
      <c r="A5" s="221" t="s">
        <v>113</v>
      </c>
      <c r="B5" s="222"/>
      <c r="C5" s="228"/>
      <c r="D5" s="228"/>
      <c r="E5" s="228"/>
      <c r="F5" s="229"/>
      <c r="G5" s="223"/>
    </row>
    <row r="6" spans="1:7" ht="15.75">
      <c r="A6" s="224" t="s">
        <v>240</v>
      </c>
      <c r="B6" s="225"/>
      <c r="C6" s="225"/>
      <c r="D6" s="225"/>
      <c r="E6" s="225"/>
      <c r="F6" s="226">
        <v>12</v>
      </c>
      <c r="G6" s="227"/>
    </row>
    <row r="7" spans="1:7" ht="15.75">
      <c r="A7" s="615" t="s">
        <v>114</v>
      </c>
      <c r="B7" s="616"/>
      <c r="C7" s="616"/>
      <c r="D7" s="228"/>
      <c r="E7" s="228"/>
      <c r="F7" s="229"/>
      <c r="G7" s="223"/>
    </row>
    <row r="8" spans="1:7" ht="15.75">
      <c r="A8" s="617" t="s">
        <v>241</v>
      </c>
      <c r="B8" s="618"/>
      <c r="C8" s="225"/>
      <c r="D8" s="225"/>
      <c r="E8" s="225"/>
      <c r="F8" s="226">
        <v>30</v>
      </c>
      <c r="G8" s="227"/>
    </row>
    <row r="9" spans="1:7" ht="15.75">
      <c r="A9" s="617" t="s">
        <v>242</v>
      </c>
      <c r="B9" s="619"/>
      <c r="C9" s="225"/>
      <c r="D9" s="225"/>
      <c r="E9" s="225"/>
      <c r="F9" s="226">
        <v>6</v>
      </c>
      <c r="G9" s="227"/>
    </row>
    <row r="10" spans="1:7" ht="15.75">
      <c r="A10" s="221" t="s">
        <v>231</v>
      </c>
      <c r="B10" s="222"/>
      <c r="C10" s="222"/>
      <c r="D10" s="228"/>
      <c r="E10" s="228"/>
      <c r="F10" s="229"/>
      <c r="G10" s="223"/>
    </row>
    <row r="11" spans="1:7" ht="15.75">
      <c r="A11" s="224" t="s">
        <v>243</v>
      </c>
      <c r="B11" s="225"/>
      <c r="C11" s="225"/>
      <c r="D11" s="225"/>
      <c r="E11" s="225"/>
      <c r="F11" s="226">
        <v>79</v>
      </c>
      <c r="G11" s="227"/>
    </row>
    <row r="12" spans="1:7" ht="15.75">
      <c r="A12" s="221" t="s">
        <v>244</v>
      </c>
      <c r="B12" s="222"/>
      <c r="C12" s="222"/>
      <c r="D12" s="228"/>
      <c r="E12" s="228"/>
      <c r="F12" s="229"/>
      <c r="G12" s="223"/>
    </row>
    <row r="13" spans="1:7" ht="15.75">
      <c r="A13" s="224" t="s">
        <v>245</v>
      </c>
      <c r="B13" s="225"/>
      <c r="C13" s="225"/>
      <c r="D13" s="225"/>
      <c r="E13" s="225"/>
      <c r="F13" s="226">
        <v>152</v>
      </c>
      <c r="G13" s="227"/>
    </row>
    <row r="14" spans="1:7" ht="15.75">
      <c r="A14" s="221" t="s">
        <v>246</v>
      </c>
      <c r="B14" s="222"/>
      <c r="C14" s="222"/>
      <c r="D14" s="228"/>
      <c r="E14" s="228"/>
      <c r="F14" s="229"/>
      <c r="G14" s="223"/>
    </row>
    <row r="15" spans="1:7" ht="15.75">
      <c r="A15" s="224" t="s">
        <v>247</v>
      </c>
      <c r="B15" s="225"/>
      <c r="C15" s="225"/>
      <c r="D15" s="225"/>
      <c r="E15" s="225"/>
      <c r="F15" s="226">
        <v>1</v>
      </c>
      <c r="G15" s="230"/>
    </row>
    <row r="16" spans="1:7" ht="15.75">
      <c r="A16" s="221" t="s">
        <v>248</v>
      </c>
      <c r="B16" s="222"/>
      <c r="C16" s="222"/>
      <c r="D16" s="228"/>
      <c r="E16" s="228"/>
      <c r="F16" s="229"/>
      <c r="G16" s="223"/>
    </row>
    <row r="17" spans="1:7" ht="15.75">
      <c r="A17" s="224" t="s">
        <v>249</v>
      </c>
      <c r="B17" s="225"/>
      <c r="C17" s="225"/>
      <c r="D17" s="225"/>
      <c r="E17" s="225"/>
      <c r="F17" s="226">
        <v>1</v>
      </c>
      <c r="G17" s="227"/>
    </row>
    <row r="18" spans="1:7" ht="15.75">
      <c r="A18" s="224" t="s">
        <v>250</v>
      </c>
      <c r="B18" s="225"/>
      <c r="C18" s="225"/>
      <c r="D18" s="225"/>
      <c r="E18" s="225"/>
      <c r="F18" s="226">
        <v>210</v>
      </c>
      <c r="G18" s="227"/>
    </row>
    <row r="19" spans="1:7" ht="15.75">
      <c r="A19" s="224"/>
      <c r="B19" s="225"/>
      <c r="C19" s="225"/>
      <c r="D19" s="225"/>
      <c r="E19" s="225"/>
      <c r="F19" s="226"/>
      <c r="G19" s="227"/>
    </row>
    <row r="20" spans="1:7" ht="15.75">
      <c r="A20" s="221" t="s">
        <v>251</v>
      </c>
      <c r="B20" s="228"/>
      <c r="C20" s="225"/>
      <c r="D20" s="225"/>
      <c r="E20" s="225"/>
      <c r="F20" s="226"/>
      <c r="G20" s="227"/>
    </row>
    <row r="21" spans="1:12" ht="15.75">
      <c r="A21" s="231"/>
      <c r="B21" s="225"/>
      <c r="C21" s="225"/>
      <c r="D21" s="225"/>
      <c r="E21" s="225"/>
      <c r="F21" s="226"/>
      <c r="G21" s="227"/>
      <c r="L21" s="232"/>
    </row>
    <row r="22" spans="1:7" ht="15.75">
      <c r="A22" s="221" t="s">
        <v>252</v>
      </c>
      <c r="B22" s="228"/>
      <c r="C22" s="233"/>
      <c r="D22" s="233"/>
      <c r="E22" s="233"/>
      <c r="F22" s="234"/>
      <c r="G22" s="227"/>
    </row>
    <row r="23" spans="1:7" ht="15.75">
      <c r="A23" s="221" t="s">
        <v>102</v>
      </c>
      <c r="B23" s="228"/>
      <c r="C23" s="228"/>
      <c r="D23" s="228"/>
      <c r="E23" s="228"/>
      <c r="F23" s="229"/>
      <c r="G23" s="223"/>
    </row>
    <row r="24" spans="1:7" ht="15.75">
      <c r="A24" s="224" t="s">
        <v>253</v>
      </c>
      <c r="B24" s="225"/>
      <c r="C24" s="225"/>
      <c r="D24" s="225"/>
      <c r="E24" s="225"/>
      <c r="F24" s="226">
        <v>25</v>
      </c>
      <c r="G24" s="227"/>
    </row>
    <row r="25" spans="1:7" ht="15.75">
      <c r="A25" s="224" t="s">
        <v>254</v>
      </c>
      <c r="B25" s="225"/>
      <c r="C25" s="225"/>
      <c r="D25" s="225"/>
      <c r="E25" s="225"/>
      <c r="F25" s="226">
        <v>7758</v>
      </c>
      <c r="G25" s="227"/>
    </row>
    <row r="26" spans="1:7" ht="15.75">
      <c r="A26" s="221" t="s">
        <v>224</v>
      </c>
      <c r="B26" s="228"/>
      <c r="C26" s="228"/>
      <c r="D26" s="228"/>
      <c r="E26" s="228"/>
      <c r="F26" s="229"/>
      <c r="G26" s="223"/>
    </row>
    <row r="27" spans="1:7" ht="15.75">
      <c r="A27" s="224" t="s">
        <v>255</v>
      </c>
      <c r="B27" s="225"/>
      <c r="C27" s="225"/>
      <c r="D27" s="225"/>
      <c r="E27" s="225"/>
      <c r="F27" s="226">
        <v>200</v>
      </c>
      <c r="G27" s="227"/>
    </row>
    <row r="28" spans="1:7" ht="15.75">
      <c r="A28" s="221" t="s">
        <v>256</v>
      </c>
      <c r="B28" s="228"/>
      <c r="C28" s="228"/>
      <c r="D28" s="228"/>
      <c r="E28" s="228"/>
      <c r="F28" s="229"/>
      <c r="G28" s="223"/>
    </row>
    <row r="29" spans="1:7" ht="15.75">
      <c r="A29" s="224" t="s">
        <v>257</v>
      </c>
      <c r="B29" s="225"/>
      <c r="C29" s="225"/>
      <c r="D29" s="225"/>
      <c r="E29" s="225"/>
      <c r="F29" s="226">
        <v>200</v>
      </c>
      <c r="G29" s="227"/>
    </row>
    <row r="30" spans="1:7" ht="15.75">
      <c r="A30" s="224" t="s">
        <v>258</v>
      </c>
      <c r="B30" s="225"/>
      <c r="C30" s="225"/>
      <c r="D30" s="225"/>
      <c r="E30" s="225"/>
      <c r="F30" s="226">
        <v>9</v>
      </c>
      <c r="G30" s="227"/>
    </row>
    <row r="31" spans="1:7" ht="15.75">
      <c r="A31" s="221" t="s">
        <v>259</v>
      </c>
      <c r="B31" s="222"/>
      <c r="C31" s="222"/>
      <c r="D31" s="222"/>
      <c r="E31" s="228"/>
      <c r="F31" s="229"/>
      <c r="G31" s="223"/>
    </row>
    <row r="32" spans="1:7" ht="15.75">
      <c r="A32" s="224" t="s">
        <v>260</v>
      </c>
      <c r="B32" s="225"/>
      <c r="C32" s="225"/>
      <c r="D32" s="225"/>
      <c r="E32" s="225"/>
      <c r="F32" s="226">
        <v>19</v>
      </c>
      <c r="G32" s="227"/>
    </row>
    <row r="33" spans="1:7" ht="15.75">
      <c r="A33" s="224" t="s">
        <v>261</v>
      </c>
      <c r="B33" s="225"/>
      <c r="C33" s="225"/>
      <c r="D33" s="225"/>
      <c r="E33" s="225"/>
      <c r="F33" s="226">
        <v>1</v>
      </c>
      <c r="G33" s="227"/>
    </row>
    <row r="34" spans="1:7" ht="15.75">
      <c r="A34" s="224"/>
      <c r="B34" s="225"/>
      <c r="C34" s="225"/>
      <c r="D34" s="225"/>
      <c r="E34" s="225"/>
      <c r="F34" s="226"/>
      <c r="G34" s="227"/>
    </row>
    <row r="35" spans="1:7" ht="15.75">
      <c r="A35" s="221" t="s">
        <v>262</v>
      </c>
      <c r="B35" s="228"/>
      <c r="C35" s="228"/>
      <c r="D35" s="228"/>
      <c r="E35" s="228"/>
      <c r="F35" s="229"/>
      <c r="G35" s="223"/>
    </row>
    <row r="36" spans="1:7" ht="15.75">
      <c r="A36" s="221" t="s">
        <v>263</v>
      </c>
      <c r="B36" s="228"/>
      <c r="C36" s="228"/>
      <c r="D36" s="228"/>
      <c r="E36" s="228"/>
      <c r="F36" s="229"/>
      <c r="G36" s="223"/>
    </row>
    <row r="37" spans="1:7" ht="15.75">
      <c r="A37" s="224" t="s">
        <v>253</v>
      </c>
      <c r="B37" s="225"/>
      <c r="C37" s="225"/>
      <c r="D37" s="225"/>
      <c r="E37" s="225"/>
      <c r="F37" s="226">
        <v>35</v>
      </c>
      <c r="G37" s="230"/>
    </row>
    <row r="38" spans="1:7" ht="15.75">
      <c r="A38" s="224" t="s">
        <v>264</v>
      </c>
      <c r="B38" s="225"/>
      <c r="C38" s="225"/>
      <c r="D38" s="225"/>
      <c r="E38" s="225"/>
      <c r="F38" s="226">
        <v>7758</v>
      </c>
      <c r="G38" s="230"/>
    </row>
    <row r="39" spans="1:7" ht="15.75">
      <c r="A39" s="221" t="s">
        <v>224</v>
      </c>
      <c r="B39" s="222"/>
      <c r="C39" s="222"/>
      <c r="D39" s="222"/>
      <c r="E39" s="228"/>
      <c r="F39" s="229"/>
      <c r="G39" s="223"/>
    </row>
    <row r="40" spans="1:7" ht="15.75">
      <c r="A40" s="224" t="s">
        <v>255</v>
      </c>
      <c r="B40" s="225"/>
      <c r="C40" s="225"/>
      <c r="D40" s="225"/>
      <c r="E40" s="225"/>
      <c r="F40" s="226">
        <v>64</v>
      </c>
      <c r="G40" s="230"/>
    </row>
    <row r="41" spans="1:7" ht="15.75">
      <c r="A41" s="221" t="s">
        <v>265</v>
      </c>
      <c r="B41" s="222"/>
      <c r="C41" s="222"/>
      <c r="D41" s="222"/>
      <c r="E41" s="222"/>
      <c r="F41" s="229"/>
      <c r="G41" s="223"/>
    </row>
    <row r="42" spans="1:7" ht="15.75">
      <c r="A42" s="224" t="s">
        <v>266</v>
      </c>
      <c r="B42" s="225"/>
      <c r="C42" s="225"/>
      <c r="D42" s="225"/>
      <c r="E42" s="225"/>
      <c r="F42" s="226">
        <v>64</v>
      </c>
      <c r="G42" s="227"/>
    </row>
    <row r="43" spans="1:7" s="239" customFormat="1" ht="16.5" thickBot="1">
      <c r="A43" s="235" t="s">
        <v>267</v>
      </c>
      <c r="B43" s="236"/>
      <c r="C43" s="236"/>
      <c r="D43" s="236"/>
      <c r="E43" s="236"/>
      <c r="F43" s="237">
        <v>100</v>
      </c>
      <c r="G43" s="238"/>
    </row>
    <row r="44" ht="15.75">
      <c r="F44" s="232"/>
    </row>
  </sheetData>
  <mergeCells count="3">
    <mergeCell ref="A7:C7"/>
    <mergeCell ref="A8:B8"/>
    <mergeCell ref="A9:B9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&amp;C&amp;"Times New Roman CE,Félkövér"&amp;14Feladatmutatók állománya
2006. év&amp;R9.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E28"/>
  <sheetViews>
    <sheetView workbookViewId="0" topLeftCell="A1">
      <selection activeCell="F70" sqref="F70"/>
    </sheetView>
  </sheetViews>
  <sheetFormatPr defaultColWidth="9.140625" defaultRowHeight="12.75"/>
  <cols>
    <col min="1" max="1" width="38.7109375" style="292" customWidth="1"/>
    <col min="2" max="5" width="10.7109375" style="292" customWidth="1"/>
    <col min="6" max="16384" width="9.140625" style="292" customWidth="1"/>
  </cols>
  <sheetData>
    <row r="5" ht="13.5" customHeight="1"/>
    <row r="6" spans="1:5" ht="16.5" thickBot="1">
      <c r="A6" s="293"/>
      <c r="B6" s="293"/>
      <c r="C6" s="293"/>
      <c r="D6" s="293"/>
      <c r="E6" s="293" t="s">
        <v>1</v>
      </c>
    </row>
    <row r="7" spans="1:5" ht="19.5" customHeight="1" thickBot="1">
      <c r="A7" s="294" t="s">
        <v>2</v>
      </c>
      <c r="B7" s="295" t="s">
        <v>99</v>
      </c>
      <c r="C7" s="295" t="s">
        <v>4</v>
      </c>
      <c r="D7" s="295" t="s">
        <v>5</v>
      </c>
      <c r="E7" s="296" t="s">
        <v>6</v>
      </c>
    </row>
    <row r="8" spans="1:5" ht="19.5" customHeight="1">
      <c r="A8" s="297"/>
      <c r="B8" s="298"/>
      <c r="C8" s="298"/>
      <c r="D8" s="298"/>
      <c r="E8" s="299"/>
    </row>
    <row r="9" spans="1:5" ht="19.5" customHeight="1">
      <c r="A9" s="300" t="s">
        <v>136</v>
      </c>
      <c r="B9" s="298"/>
      <c r="C9" s="298"/>
      <c r="D9" s="298"/>
      <c r="E9" s="299"/>
    </row>
    <row r="10" spans="1:5" ht="19.5" customHeight="1">
      <c r="A10" s="297" t="s">
        <v>181</v>
      </c>
      <c r="B10" s="298">
        <v>32708</v>
      </c>
      <c r="C10" s="298">
        <v>32983</v>
      </c>
      <c r="D10" s="298">
        <v>31314</v>
      </c>
      <c r="E10" s="301">
        <f aca="true" t="shared" si="0" ref="E10:E17">D10/C10</f>
        <v>0.9493981748173301</v>
      </c>
    </row>
    <row r="11" spans="1:5" ht="19.5" customHeight="1">
      <c r="A11" s="297" t="s">
        <v>138</v>
      </c>
      <c r="B11" s="298">
        <v>10263</v>
      </c>
      <c r="C11" s="298">
        <v>10326</v>
      </c>
      <c r="D11" s="298">
        <v>9824</v>
      </c>
      <c r="E11" s="301">
        <f t="shared" si="0"/>
        <v>0.9513848537671896</v>
      </c>
    </row>
    <row r="12" spans="1:5" ht="19.5" customHeight="1">
      <c r="A12" s="297" t="s">
        <v>290</v>
      </c>
      <c r="B12" s="298">
        <v>5244</v>
      </c>
      <c r="C12" s="298">
        <v>5532</v>
      </c>
      <c r="D12" s="298">
        <v>5164</v>
      </c>
      <c r="E12" s="301">
        <f t="shared" si="0"/>
        <v>0.9334779464931309</v>
      </c>
    </row>
    <row r="13" spans="1:5" ht="19.5" customHeight="1">
      <c r="A13" s="297" t="s">
        <v>291</v>
      </c>
      <c r="B13" s="298">
        <v>4394</v>
      </c>
      <c r="C13" s="298">
        <v>2734</v>
      </c>
      <c r="D13" s="298">
        <v>2433</v>
      </c>
      <c r="E13" s="301">
        <f t="shared" si="0"/>
        <v>0.8899049012435991</v>
      </c>
    </row>
    <row r="14" spans="1:5" ht="19.5" customHeight="1">
      <c r="A14" s="297" t="s">
        <v>292</v>
      </c>
      <c r="B14" s="298">
        <v>1753</v>
      </c>
      <c r="C14" s="298">
        <v>1479</v>
      </c>
      <c r="D14" s="298">
        <v>1406</v>
      </c>
      <c r="E14" s="301">
        <f t="shared" si="0"/>
        <v>0.9506423258958756</v>
      </c>
    </row>
    <row r="15" spans="1:5" ht="19.5" customHeight="1">
      <c r="A15" s="297" t="s">
        <v>79</v>
      </c>
      <c r="B15" s="298">
        <v>360</v>
      </c>
      <c r="C15" s="298">
        <v>312</v>
      </c>
      <c r="D15" s="298">
        <v>312</v>
      </c>
      <c r="E15" s="301">
        <f t="shared" si="0"/>
        <v>1</v>
      </c>
    </row>
    <row r="16" spans="1:5" ht="19.5" customHeight="1" thickBot="1">
      <c r="A16" s="297" t="s">
        <v>299</v>
      </c>
      <c r="B16" s="298">
        <v>573</v>
      </c>
      <c r="C16" s="298">
        <v>573</v>
      </c>
      <c r="D16" s="298">
        <v>477</v>
      </c>
      <c r="E16" s="301">
        <f t="shared" si="0"/>
        <v>0.8324607329842932</v>
      </c>
    </row>
    <row r="17" spans="1:5" ht="19.5" customHeight="1" thickBot="1">
      <c r="A17" s="294" t="s">
        <v>293</v>
      </c>
      <c r="B17" s="302">
        <f>SUM(B10:B16)</f>
        <v>55295</v>
      </c>
      <c r="C17" s="302">
        <f>SUM(C10:C16)</f>
        <v>53939</v>
      </c>
      <c r="D17" s="302">
        <f>SUM(D10:D16)</f>
        <v>50930</v>
      </c>
      <c r="E17" s="303">
        <f t="shared" si="0"/>
        <v>0.9442147611190419</v>
      </c>
    </row>
    <row r="18" spans="1:5" ht="19.5" customHeight="1">
      <c r="A18" s="297"/>
      <c r="B18" s="298"/>
      <c r="C18" s="298"/>
      <c r="D18" s="298"/>
      <c r="E18" s="299"/>
    </row>
    <row r="19" spans="1:5" ht="19.5" customHeight="1">
      <c r="A19" s="300" t="s">
        <v>126</v>
      </c>
      <c r="B19" s="298"/>
      <c r="C19" s="298"/>
      <c r="D19" s="298"/>
      <c r="E19" s="299"/>
    </row>
    <row r="20" spans="1:5" ht="19.5" customHeight="1">
      <c r="A20" s="297" t="s">
        <v>294</v>
      </c>
      <c r="B20" s="298">
        <v>1616</v>
      </c>
      <c r="C20" s="298">
        <v>1616</v>
      </c>
      <c r="D20" s="298">
        <v>1680</v>
      </c>
      <c r="E20" s="301">
        <f aca="true" t="shared" si="1" ref="E20:E28">D20/C20</f>
        <v>1.0396039603960396</v>
      </c>
    </row>
    <row r="21" spans="1:5" ht="19.5" customHeight="1">
      <c r="A21" s="297" t="s">
        <v>278</v>
      </c>
      <c r="B21" s="298">
        <v>1261</v>
      </c>
      <c r="C21" s="298">
        <v>1261</v>
      </c>
      <c r="D21" s="298">
        <v>1218</v>
      </c>
      <c r="E21" s="301">
        <f t="shared" si="1"/>
        <v>0.9659000793021412</v>
      </c>
    </row>
    <row r="22" spans="1:5" ht="19.5" customHeight="1">
      <c r="A22" s="297" t="s">
        <v>279</v>
      </c>
      <c r="B22" s="298">
        <v>938</v>
      </c>
      <c r="C22" s="298">
        <v>1238</v>
      </c>
      <c r="D22" s="298">
        <v>1603</v>
      </c>
      <c r="E22" s="301">
        <f t="shared" si="1"/>
        <v>1.2948303715670437</v>
      </c>
    </row>
    <row r="23" spans="1:5" ht="19.5" customHeight="1">
      <c r="A23" s="297" t="s">
        <v>295</v>
      </c>
      <c r="B23" s="298">
        <v>572</v>
      </c>
      <c r="C23" s="298">
        <v>632</v>
      </c>
      <c r="D23" s="298">
        <v>748</v>
      </c>
      <c r="E23" s="301">
        <f t="shared" si="1"/>
        <v>1.1835443037974684</v>
      </c>
    </row>
    <row r="24" spans="1:5" ht="19.5" customHeight="1">
      <c r="A24" s="297" t="s">
        <v>287</v>
      </c>
      <c r="B24" s="298"/>
      <c r="C24" s="298"/>
      <c r="D24" s="298">
        <v>25</v>
      </c>
      <c r="E24" s="301"/>
    </row>
    <row r="25" spans="1:5" ht="19.5" customHeight="1">
      <c r="A25" s="297" t="s">
        <v>296</v>
      </c>
      <c r="B25" s="298"/>
      <c r="C25" s="298"/>
      <c r="D25" s="298">
        <v>92</v>
      </c>
      <c r="E25" s="301"/>
    </row>
    <row r="26" spans="1:5" s="305" customFormat="1" ht="19.5" customHeight="1">
      <c r="A26" s="300" t="s">
        <v>297</v>
      </c>
      <c r="B26" s="304">
        <f>SUM(B20:B25)</f>
        <v>4387</v>
      </c>
      <c r="C26" s="304">
        <f>SUM(C20:C25)</f>
        <v>4747</v>
      </c>
      <c r="D26" s="304">
        <f>SUM(D20:D25)</f>
        <v>5366</v>
      </c>
      <c r="E26" s="301">
        <f t="shared" si="1"/>
        <v>1.1303981461975985</v>
      </c>
    </row>
    <row r="27" spans="1:5" ht="19.5" customHeight="1" thickBot="1">
      <c r="A27" s="297" t="s">
        <v>282</v>
      </c>
      <c r="B27" s="298">
        <f>B17-B26</f>
        <v>50908</v>
      </c>
      <c r="C27" s="298">
        <f>C17-C26</f>
        <v>49192</v>
      </c>
      <c r="D27" s="298">
        <f>D17-D26</f>
        <v>45564</v>
      </c>
      <c r="E27" s="301">
        <f t="shared" si="1"/>
        <v>0.9262481704342169</v>
      </c>
    </row>
    <row r="28" spans="1:5" ht="19.5" customHeight="1" thickBot="1">
      <c r="A28" s="294" t="s">
        <v>298</v>
      </c>
      <c r="B28" s="302">
        <f>B26+B27</f>
        <v>55295</v>
      </c>
      <c r="C28" s="302">
        <f>C26+C27</f>
        <v>53939</v>
      </c>
      <c r="D28" s="302">
        <f>D26+D27</f>
        <v>50930</v>
      </c>
      <c r="E28" s="303">
        <f t="shared" si="1"/>
        <v>0.9442147611190419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&amp;C&amp;"Times New Roman CE,Félkövér"&amp;14Palotás Óvoda 2006. évi beszámolója&amp;R11/a.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3:I36"/>
  <sheetViews>
    <sheetView workbookViewId="0" topLeftCell="A14">
      <selection activeCell="C36" sqref="C36"/>
    </sheetView>
  </sheetViews>
  <sheetFormatPr defaultColWidth="9.140625" defaultRowHeight="12.75"/>
  <cols>
    <col min="1" max="1" width="9.140625" style="240" customWidth="1"/>
    <col min="2" max="2" width="13.7109375" style="240" customWidth="1"/>
    <col min="3" max="3" width="15.7109375" style="240" customWidth="1"/>
    <col min="4" max="4" width="13.7109375" style="452" customWidth="1"/>
    <col min="5" max="8" width="13.7109375" style="240" customWidth="1"/>
    <col min="9" max="9" width="13.7109375" style="241" customWidth="1"/>
    <col min="10" max="16384" width="9.140625" style="240" customWidth="1"/>
  </cols>
  <sheetData>
    <row r="2" ht="13.5" thickBot="1"/>
    <row r="3" spans="2:9" ht="12.75">
      <c r="B3" s="620" t="s">
        <v>268</v>
      </c>
      <c r="C3" s="621"/>
      <c r="D3" s="621"/>
      <c r="E3" s="242">
        <v>801115</v>
      </c>
      <c r="F3" s="242">
        <v>552312</v>
      </c>
      <c r="G3" s="242">
        <v>751768</v>
      </c>
      <c r="H3" s="242">
        <v>552411</v>
      </c>
      <c r="I3" s="307" t="s">
        <v>269</v>
      </c>
    </row>
    <row r="4" spans="2:9" ht="12.75">
      <c r="B4" s="622" t="s">
        <v>96</v>
      </c>
      <c r="C4" s="623"/>
      <c r="D4" s="623"/>
      <c r="E4" s="243" t="s">
        <v>108</v>
      </c>
      <c r="F4" s="243" t="s">
        <v>270</v>
      </c>
      <c r="G4" s="243" t="s">
        <v>271</v>
      </c>
      <c r="H4" s="243" t="s">
        <v>272</v>
      </c>
      <c r="I4" s="244" t="s">
        <v>273</v>
      </c>
    </row>
    <row r="5" spans="2:9" ht="12.75">
      <c r="B5" s="245"/>
      <c r="C5" s="246"/>
      <c r="D5" s="453"/>
      <c r="E5" s="243" t="s">
        <v>5</v>
      </c>
      <c r="F5" s="243" t="s">
        <v>5</v>
      </c>
      <c r="G5" s="243" t="s">
        <v>5</v>
      </c>
      <c r="H5" s="243" t="s">
        <v>5</v>
      </c>
      <c r="I5" s="244"/>
    </row>
    <row r="6" spans="2:9" ht="12.75">
      <c r="B6" s="247"/>
      <c r="C6" s="248"/>
      <c r="D6" s="454"/>
      <c r="E6" s="248"/>
      <c r="F6" s="248"/>
      <c r="G6" s="248"/>
      <c r="H6" s="248"/>
      <c r="I6" s="249"/>
    </row>
    <row r="7" spans="2:9" ht="12.75">
      <c r="B7" s="250" t="s">
        <v>274</v>
      </c>
      <c r="C7" s="248"/>
      <c r="D7" s="454"/>
      <c r="E7" s="251"/>
      <c r="F7" s="252"/>
      <c r="G7" s="251"/>
      <c r="H7" s="251"/>
      <c r="I7" s="253"/>
    </row>
    <row r="8" spans="2:9" ht="12.75">
      <c r="B8" s="247" t="s">
        <v>181</v>
      </c>
      <c r="C8" s="248"/>
      <c r="D8" s="454"/>
      <c r="E8" s="251">
        <v>25450</v>
      </c>
      <c r="F8" s="251">
        <v>4370</v>
      </c>
      <c r="G8" s="251">
        <v>1494</v>
      </c>
      <c r="H8" s="251"/>
      <c r="I8" s="254">
        <f>SUM(E8:H8)</f>
        <v>31314</v>
      </c>
    </row>
    <row r="9" spans="2:9" ht="12.75">
      <c r="B9" s="247" t="s">
        <v>182</v>
      </c>
      <c r="C9" s="248"/>
      <c r="D9" s="454"/>
      <c r="E9" s="251">
        <v>7977</v>
      </c>
      <c r="F9" s="251">
        <v>1379</v>
      </c>
      <c r="G9" s="251">
        <v>468</v>
      </c>
      <c r="H9" s="251"/>
      <c r="I9" s="254">
        <f>SUM(E9:H9)</f>
        <v>9824</v>
      </c>
    </row>
    <row r="10" spans="2:9" ht="12.75">
      <c r="B10" s="247" t="s">
        <v>139</v>
      </c>
      <c r="C10" s="248"/>
      <c r="D10" s="454"/>
      <c r="E10" s="251">
        <v>1318</v>
      </c>
      <c r="F10" s="251">
        <v>3328</v>
      </c>
      <c r="G10" s="251">
        <v>2038</v>
      </c>
      <c r="H10" s="251">
        <v>2319</v>
      </c>
      <c r="I10" s="254">
        <f>SUM(E10:H10)</f>
        <v>9003</v>
      </c>
    </row>
    <row r="11" spans="2:9" ht="12.75">
      <c r="B11" s="247" t="s">
        <v>185</v>
      </c>
      <c r="C11" s="248"/>
      <c r="D11" s="454"/>
      <c r="E11" s="251">
        <v>312</v>
      </c>
      <c r="F11" s="251"/>
      <c r="G11" s="251"/>
      <c r="H11" s="251"/>
      <c r="I11" s="254">
        <f>SUM(E11:H11)</f>
        <v>312</v>
      </c>
    </row>
    <row r="12" spans="2:9" ht="13.5" thickBot="1">
      <c r="B12" s="291" t="s">
        <v>288</v>
      </c>
      <c r="C12" s="248"/>
      <c r="D12" s="454"/>
      <c r="E12" s="248"/>
      <c r="F12" s="251">
        <v>477</v>
      </c>
      <c r="G12" s="248"/>
      <c r="H12" s="248"/>
      <c r="I12" s="254">
        <f>SUM(E12:H12)</f>
        <v>477</v>
      </c>
    </row>
    <row r="13" spans="2:9" s="241" customFormat="1" ht="13.5" thickBot="1">
      <c r="B13" s="255" t="s">
        <v>190</v>
      </c>
      <c r="C13" s="256"/>
      <c r="D13" s="455"/>
      <c r="E13" s="257">
        <f>SUM(E8:E12)</f>
        <v>35057</v>
      </c>
      <c r="F13" s="257">
        <f>SUM(F8:F12)</f>
        <v>9554</v>
      </c>
      <c r="G13" s="257">
        <f>SUM(G8:G12)</f>
        <v>4000</v>
      </c>
      <c r="H13" s="257">
        <f>SUM(H8:H12)</f>
        <v>2319</v>
      </c>
      <c r="I13" s="258">
        <f>SUM(I8:I12)</f>
        <v>50930</v>
      </c>
    </row>
    <row r="14" spans="2:9" ht="12.75">
      <c r="B14" s="247"/>
      <c r="C14" s="248"/>
      <c r="D14" s="454"/>
      <c r="E14" s="251"/>
      <c r="F14" s="251"/>
      <c r="G14" s="251"/>
      <c r="H14" s="251"/>
      <c r="I14" s="253"/>
    </row>
    <row r="15" spans="2:9" ht="12.75">
      <c r="B15" s="250" t="s">
        <v>275</v>
      </c>
      <c r="C15" s="248"/>
      <c r="D15" s="454"/>
      <c r="E15" s="251"/>
      <c r="F15" s="251"/>
      <c r="G15" s="251"/>
      <c r="H15" s="251"/>
      <c r="I15" s="253"/>
    </row>
    <row r="16" spans="2:9" s="262" customFormat="1" ht="12.75">
      <c r="B16" s="259" t="s">
        <v>276</v>
      </c>
      <c r="C16" s="260"/>
      <c r="D16" s="456"/>
      <c r="E16" s="261">
        <v>92</v>
      </c>
      <c r="F16" s="261"/>
      <c r="G16" s="261"/>
      <c r="H16" s="261"/>
      <c r="I16" s="254">
        <f aca="true" t="shared" si="0" ref="I16:I21">SUM(E16:H16)</f>
        <v>92</v>
      </c>
    </row>
    <row r="17" spans="2:9" ht="12.75">
      <c r="B17" s="247" t="s">
        <v>277</v>
      </c>
      <c r="C17" s="248"/>
      <c r="D17" s="454"/>
      <c r="E17" s="251"/>
      <c r="F17" s="251">
        <v>1680</v>
      </c>
      <c r="G17" s="251"/>
      <c r="H17" s="251"/>
      <c r="I17" s="254">
        <f t="shared" si="0"/>
        <v>1680</v>
      </c>
    </row>
    <row r="18" spans="2:9" ht="12.75">
      <c r="B18" s="247" t="s">
        <v>278</v>
      </c>
      <c r="C18" s="248"/>
      <c r="D18" s="454"/>
      <c r="E18" s="251"/>
      <c r="F18" s="251"/>
      <c r="G18" s="251"/>
      <c r="H18" s="251">
        <v>1218</v>
      </c>
      <c r="I18" s="254">
        <f t="shared" si="0"/>
        <v>1218</v>
      </c>
    </row>
    <row r="19" spans="2:9" ht="12.75">
      <c r="B19" s="247" t="s">
        <v>279</v>
      </c>
      <c r="C19" s="248"/>
      <c r="D19" s="454"/>
      <c r="E19" s="251"/>
      <c r="F19" s="251"/>
      <c r="G19" s="251"/>
      <c r="H19" s="251">
        <v>1603</v>
      </c>
      <c r="I19" s="254">
        <f t="shared" si="0"/>
        <v>1603</v>
      </c>
    </row>
    <row r="20" spans="2:9" ht="12.75">
      <c r="B20" s="291" t="s">
        <v>289</v>
      </c>
      <c r="C20" s="248"/>
      <c r="D20" s="454"/>
      <c r="E20" s="251"/>
      <c r="F20" s="251"/>
      <c r="G20" s="251">
        <v>25</v>
      </c>
      <c r="H20" s="251"/>
      <c r="I20" s="254">
        <f t="shared" si="0"/>
        <v>25</v>
      </c>
    </row>
    <row r="21" spans="2:9" ht="12.75">
      <c r="B21" s="247" t="s">
        <v>280</v>
      </c>
      <c r="C21" s="248"/>
      <c r="D21" s="454"/>
      <c r="E21" s="251"/>
      <c r="F21" s="251">
        <v>286</v>
      </c>
      <c r="G21" s="251"/>
      <c r="H21" s="251">
        <v>462</v>
      </c>
      <c r="I21" s="254">
        <f t="shared" si="0"/>
        <v>748</v>
      </c>
    </row>
    <row r="22" spans="2:9" s="241" customFormat="1" ht="12.75">
      <c r="B22" s="250" t="s">
        <v>281</v>
      </c>
      <c r="C22" s="263"/>
      <c r="D22" s="457"/>
      <c r="E22" s="264">
        <f>SUM(E16:E21)</f>
        <v>92</v>
      </c>
      <c r="F22" s="264">
        <f>SUM(F16:F21)</f>
        <v>1966</v>
      </c>
      <c r="G22" s="264">
        <f>SUM(G16:G21)</f>
        <v>25</v>
      </c>
      <c r="H22" s="264">
        <f>SUM(H16:H21)</f>
        <v>3283</v>
      </c>
      <c r="I22" s="253">
        <f>SUM(I16:I21)</f>
        <v>5366</v>
      </c>
    </row>
    <row r="23" spans="2:9" ht="13.5" thickBot="1">
      <c r="B23" s="247" t="s">
        <v>282</v>
      </c>
      <c r="C23" s="248"/>
      <c r="D23" s="454"/>
      <c r="E23" s="251">
        <f>E13-E22</f>
        <v>34965</v>
      </c>
      <c r="F23" s="251">
        <f>F13-F22</f>
        <v>7588</v>
      </c>
      <c r="G23" s="251">
        <f>G13-G22</f>
        <v>3975</v>
      </c>
      <c r="H23" s="251">
        <f>H13-H22</f>
        <v>-964</v>
      </c>
      <c r="I23" s="306">
        <f>I13-I22</f>
        <v>45564</v>
      </c>
    </row>
    <row r="24" spans="2:9" s="241" customFormat="1" ht="13.5" thickBot="1">
      <c r="B24" s="255" t="s">
        <v>202</v>
      </c>
      <c r="C24" s="256"/>
      <c r="D24" s="455"/>
      <c r="E24" s="257">
        <f>E22+E23</f>
        <v>35057</v>
      </c>
      <c r="F24" s="257">
        <f>F22+F23</f>
        <v>9554</v>
      </c>
      <c r="G24" s="257">
        <f>G22+G23</f>
        <v>4000</v>
      </c>
      <c r="H24" s="257">
        <f>H22+H23</f>
        <v>2319</v>
      </c>
      <c r="I24" s="258">
        <f>I22+I23</f>
        <v>50930</v>
      </c>
    </row>
    <row r="25" spans="2:9" ht="12.75">
      <c r="B25" s="451" t="s">
        <v>403</v>
      </c>
      <c r="E25" s="265"/>
      <c r="F25" s="265"/>
      <c r="G25" s="265"/>
      <c r="H25" s="265"/>
      <c r="I25" s="266"/>
    </row>
    <row r="26" spans="2:9" ht="12.75">
      <c r="B26" s="451" t="s">
        <v>404</v>
      </c>
      <c r="E26" s="265"/>
      <c r="F26" s="265"/>
      <c r="G26" s="265"/>
      <c r="H26" s="265"/>
      <c r="I26" s="266"/>
    </row>
    <row r="27" spans="2:9" ht="12.75">
      <c r="B27" s="451"/>
      <c r="E27" s="265"/>
      <c r="F27" s="265"/>
      <c r="G27" s="265"/>
      <c r="H27" s="265"/>
      <c r="I27" s="266"/>
    </row>
    <row r="28" spans="2:5" ht="12.75">
      <c r="B28" s="451" t="s">
        <v>102</v>
      </c>
      <c r="D28" s="240"/>
      <c r="E28" s="458">
        <v>2031240</v>
      </c>
    </row>
    <row r="29" spans="2:5" ht="12.75">
      <c r="B29" s="451" t="s">
        <v>101</v>
      </c>
      <c r="D29" s="240"/>
      <c r="E29" s="458">
        <v>2994219</v>
      </c>
    </row>
    <row r="30" spans="2:5" ht="12.75">
      <c r="B30" s="451" t="s">
        <v>400</v>
      </c>
      <c r="D30" s="240"/>
      <c r="E30" s="458">
        <v>1296450</v>
      </c>
    </row>
    <row r="31" spans="2:5" ht="12.75">
      <c r="B31" s="451" t="s">
        <v>279</v>
      </c>
      <c r="E31" s="458">
        <v>1097817</v>
      </c>
    </row>
    <row r="32" spans="2:5" ht="12.75">
      <c r="B32" s="451" t="s">
        <v>401</v>
      </c>
      <c r="E32" s="458">
        <v>705711</v>
      </c>
    </row>
    <row r="33" spans="2:5" ht="12.75">
      <c r="B33" s="451" t="s">
        <v>405</v>
      </c>
      <c r="E33" s="458">
        <v>393915</v>
      </c>
    </row>
    <row r="34" spans="2:5" ht="12.75">
      <c r="B34" s="451" t="s">
        <v>402</v>
      </c>
      <c r="E34" s="458">
        <v>358155</v>
      </c>
    </row>
    <row r="36" spans="2:5" ht="12.75">
      <c r="B36" s="241" t="s">
        <v>304</v>
      </c>
      <c r="E36" s="458">
        <f>SUM(E28:E34)</f>
        <v>8877507</v>
      </c>
    </row>
  </sheetData>
  <mergeCells count="2">
    <mergeCell ref="B3:D3"/>
    <mergeCell ref="B4:D4"/>
  </mergeCells>
  <printOptions/>
  <pageMargins left="0.75" right="0.75" top="1" bottom="1" header="0.5" footer="0.5"/>
  <pageSetup horizontalDpi="240" verticalDpi="240" orientation="landscape" paperSize="9" r:id="rId1"/>
  <headerFooter alignWithMargins="0">
    <oddHeader>&amp;C&amp;"Arial,Félkövér"&amp;12Részben önállóan gazdálkodó 
Napköziotthonos 
Óvoda
2006.évi költségvetésének teljesítése&amp;R11/b .sz.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25">
      <selection activeCell="E45" sqref="E45"/>
    </sheetView>
  </sheetViews>
  <sheetFormatPr defaultColWidth="9.140625" defaultRowHeight="12.75"/>
  <cols>
    <col min="3" max="3" width="18.28125" style="0" customWidth="1"/>
    <col min="4" max="4" width="11.57421875" style="310" customWidth="1"/>
    <col min="5" max="5" width="12.8515625" style="0" customWidth="1"/>
    <col min="6" max="6" width="15.8515625" style="310" customWidth="1"/>
    <col min="7" max="7" width="13.57421875" style="0" customWidth="1"/>
    <col min="8" max="8" width="14.8515625" style="310" customWidth="1"/>
    <col min="9" max="9" width="14.00390625" style="310" bestFit="1" customWidth="1"/>
  </cols>
  <sheetData>
    <row r="1" spans="4:7" ht="12.75">
      <c r="D1" s="308" t="s">
        <v>373</v>
      </c>
      <c r="E1" s="309"/>
      <c r="F1" s="308"/>
      <c r="G1" s="309"/>
    </row>
    <row r="2" spans="4:7" ht="12.75">
      <c r="D2" s="308"/>
      <c r="E2" s="309"/>
      <c r="F2" s="308"/>
      <c r="G2" s="309"/>
    </row>
    <row r="3" ht="13.5" thickBot="1"/>
    <row r="4" spans="1:9" ht="12.75">
      <c r="A4" s="311" t="s">
        <v>300</v>
      </c>
      <c r="B4" s="312"/>
      <c r="C4" s="312"/>
      <c r="D4" s="313" t="s">
        <v>301</v>
      </c>
      <c r="E4" s="314" t="s">
        <v>302</v>
      </c>
      <c r="F4" s="313" t="s">
        <v>303</v>
      </c>
      <c r="G4" s="314" t="s">
        <v>302</v>
      </c>
      <c r="H4" s="313" t="s">
        <v>303</v>
      </c>
      <c r="I4" s="315" t="s">
        <v>304</v>
      </c>
    </row>
    <row r="5" spans="1:9" ht="13.5" thickBot="1">
      <c r="A5" s="316"/>
      <c r="B5" s="317"/>
      <c r="C5" s="317"/>
      <c r="D5" s="318" t="s">
        <v>305</v>
      </c>
      <c r="E5" s="319" t="s">
        <v>306</v>
      </c>
      <c r="F5" s="318" t="s">
        <v>306</v>
      </c>
      <c r="G5" s="319" t="s">
        <v>307</v>
      </c>
      <c r="H5" s="318" t="s">
        <v>307</v>
      </c>
      <c r="I5" s="320"/>
    </row>
    <row r="6" spans="1:9" ht="12.75">
      <c r="A6" s="321"/>
      <c r="B6" s="322"/>
      <c r="C6" s="322"/>
      <c r="D6" s="323"/>
      <c r="E6" s="324"/>
      <c r="F6" s="323"/>
      <c r="G6" s="324"/>
      <c r="H6" s="323"/>
      <c r="I6" s="325"/>
    </row>
    <row r="7" spans="1:9" ht="12.75">
      <c r="A7" s="321" t="s">
        <v>308</v>
      </c>
      <c r="B7" s="322"/>
      <c r="C7" s="322"/>
      <c r="D7" s="323">
        <v>199000</v>
      </c>
      <c r="E7" s="324">
        <v>54</v>
      </c>
      <c r="F7" s="323">
        <f>D7*E7</f>
        <v>10746000</v>
      </c>
      <c r="G7" s="324">
        <v>10</v>
      </c>
      <c r="H7" s="323">
        <f>D7*G7</f>
        <v>1990000</v>
      </c>
      <c r="I7" s="325">
        <f>F7+H7</f>
        <v>12736000</v>
      </c>
    </row>
    <row r="8" spans="1:9" ht="12.75">
      <c r="A8" s="321"/>
      <c r="B8" s="322"/>
      <c r="C8" s="322"/>
      <c r="D8" s="323"/>
      <c r="E8" s="324"/>
      <c r="F8" s="323"/>
      <c r="G8" s="324"/>
      <c r="H8" s="323"/>
      <c r="I8" s="325"/>
    </row>
    <row r="9" spans="1:9" ht="12.75">
      <c r="A9" s="321" t="s">
        <v>309</v>
      </c>
      <c r="B9" s="322"/>
      <c r="C9" s="322"/>
      <c r="D9" s="323">
        <v>15000</v>
      </c>
      <c r="E9" s="324">
        <v>6</v>
      </c>
      <c r="F9" s="323">
        <f aca="true" t="shared" si="0" ref="F9:F19">D9*E9</f>
        <v>90000</v>
      </c>
      <c r="G9" s="324">
        <v>2</v>
      </c>
      <c r="H9" s="323">
        <f>D9*G9</f>
        <v>30000</v>
      </c>
      <c r="I9" s="325">
        <f aca="true" t="shared" si="1" ref="I9:I19">F9+H9</f>
        <v>120000</v>
      </c>
    </row>
    <row r="10" spans="1:9" ht="12.75">
      <c r="A10" s="321"/>
      <c r="B10" s="322"/>
      <c r="C10" s="322"/>
      <c r="D10" s="323"/>
      <c r="E10" s="324"/>
      <c r="F10" s="323"/>
      <c r="G10" s="324"/>
      <c r="H10" s="323"/>
      <c r="I10" s="325"/>
    </row>
    <row r="11" spans="1:9" ht="12.75">
      <c r="A11" s="321" t="s">
        <v>310</v>
      </c>
      <c r="B11" s="322"/>
      <c r="C11" s="322"/>
      <c r="D11" s="323">
        <v>45000</v>
      </c>
      <c r="E11" s="324">
        <v>47</v>
      </c>
      <c r="F11" s="323">
        <f t="shared" si="0"/>
        <v>2115000</v>
      </c>
      <c r="G11" s="324">
        <v>9</v>
      </c>
      <c r="H11" s="323">
        <f>D11*G11</f>
        <v>405000</v>
      </c>
      <c r="I11" s="325">
        <f t="shared" si="1"/>
        <v>2520000</v>
      </c>
    </row>
    <row r="12" spans="1:9" ht="12.75">
      <c r="A12" s="321"/>
      <c r="B12" s="322"/>
      <c r="C12" s="322"/>
      <c r="D12" s="323"/>
      <c r="E12" s="324"/>
      <c r="F12" s="323"/>
      <c r="G12" s="324"/>
      <c r="H12" s="323"/>
      <c r="I12" s="325"/>
    </row>
    <row r="13" spans="1:9" ht="12.75">
      <c r="A13" s="321" t="s">
        <v>311</v>
      </c>
      <c r="B13" s="322"/>
      <c r="C13" s="322"/>
      <c r="D13" s="323">
        <v>25000</v>
      </c>
      <c r="E13" s="324">
        <v>54</v>
      </c>
      <c r="F13" s="323">
        <f t="shared" si="0"/>
        <v>1350000</v>
      </c>
      <c r="G13" s="324">
        <v>10</v>
      </c>
      <c r="H13" s="323">
        <f>D13*G13</f>
        <v>250000</v>
      </c>
      <c r="I13" s="325">
        <f t="shared" si="1"/>
        <v>1600000</v>
      </c>
    </row>
    <row r="14" spans="1:9" ht="12.75">
      <c r="A14" s="321"/>
      <c r="B14" s="322"/>
      <c r="C14" s="322"/>
      <c r="D14" s="323"/>
      <c r="E14" s="324"/>
      <c r="F14" s="323"/>
      <c r="G14" s="324"/>
      <c r="H14" s="323"/>
      <c r="I14" s="325"/>
    </row>
    <row r="15" spans="1:9" ht="12.75">
      <c r="A15" s="321" t="s">
        <v>312</v>
      </c>
      <c r="B15" s="322"/>
      <c r="C15" s="322"/>
      <c r="D15" s="323"/>
      <c r="E15" s="324"/>
      <c r="F15" s="323"/>
      <c r="G15" s="324"/>
      <c r="H15" s="323"/>
      <c r="I15" s="325"/>
    </row>
    <row r="16" spans="1:9" ht="12.75">
      <c r="A16" s="321"/>
      <c r="B16" s="322" t="s">
        <v>313</v>
      </c>
      <c r="C16" s="322"/>
      <c r="D16" s="323">
        <v>55000</v>
      </c>
      <c r="E16" s="324">
        <v>8</v>
      </c>
      <c r="F16" s="323">
        <f t="shared" si="0"/>
        <v>440000</v>
      </c>
      <c r="G16" s="324">
        <v>2</v>
      </c>
      <c r="H16" s="323">
        <f>D16*G16</f>
        <v>110000</v>
      </c>
      <c r="I16" s="325">
        <f t="shared" si="1"/>
        <v>550000</v>
      </c>
    </row>
    <row r="17" spans="1:9" ht="12.75">
      <c r="A17" s="321"/>
      <c r="B17" s="322" t="s">
        <v>314</v>
      </c>
      <c r="C17" s="322"/>
      <c r="D17" s="323">
        <v>55000</v>
      </c>
      <c r="E17" s="324">
        <v>5</v>
      </c>
      <c r="F17" s="323">
        <f t="shared" si="0"/>
        <v>275000</v>
      </c>
      <c r="G17" s="324">
        <v>2</v>
      </c>
      <c r="H17" s="323">
        <f>D17*G17</f>
        <v>110000</v>
      </c>
      <c r="I17" s="325">
        <f t="shared" si="1"/>
        <v>385000</v>
      </c>
    </row>
    <row r="18" spans="1:9" ht="12.75">
      <c r="A18" s="321"/>
      <c r="B18" s="322"/>
      <c r="C18" s="322"/>
      <c r="D18" s="323"/>
      <c r="E18" s="324"/>
      <c r="F18" s="323"/>
      <c r="G18" s="324"/>
      <c r="H18" s="323"/>
      <c r="I18" s="325"/>
    </row>
    <row r="19" spans="1:9" ht="12.75">
      <c r="A19" s="321" t="s">
        <v>315</v>
      </c>
      <c r="B19" s="322"/>
      <c r="C19" s="322"/>
      <c r="D19" s="323">
        <v>720</v>
      </c>
      <c r="E19" s="324">
        <v>54</v>
      </c>
      <c r="F19" s="323">
        <f t="shared" si="0"/>
        <v>38880</v>
      </c>
      <c r="G19" s="324">
        <v>10</v>
      </c>
      <c r="H19" s="323">
        <f>D19*G19</f>
        <v>7200</v>
      </c>
      <c r="I19" s="325">
        <f t="shared" si="1"/>
        <v>46080</v>
      </c>
    </row>
    <row r="20" spans="1:9" ht="12.75">
      <c r="A20" s="321"/>
      <c r="B20" s="322"/>
      <c r="C20" s="322"/>
      <c r="D20" s="323"/>
      <c r="E20" s="324"/>
      <c r="F20" s="323"/>
      <c r="G20" s="324"/>
      <c r="H20" s="323"/>
      <c r="I20" s="325"/>
    </row>
    <row r="21" spans="1:9" ht="12.75">
      <c r="A21" s="321" t="s">
        <v>316</v>
      </c>
      <c r="B21" s="322"/>
      <c r="C21" s="322"/>
      <c r="D21" s="323"/>
      <c r="E21" s="324"/>
      <c r="F21" s="323"/>
      <c r="G21" s="324"/>
      <c r="H21" s="323"/>
      <c r="I21" s="325"/>
    </row>
    <row r="22" spans="1:9" ht="12.75">
      <c r="A22" s="321"/>
      <c r="B22" s="322"/>
      <c r="C22" s="322"/>
      <c r="D22" s="323"/>
      <c r="E22" s="324"/>
      <c r="F22" s="323"/>
      <c r="G22" s="324"/>
      <c r="H22" s="323"/>
      <c r="I22" s="325"/>
    </row>
    <row r="23" spans="1:9" ht="12.75">
      <c r="A23" s="321" t="s">
        <v>317</v>
      </c>
      <c r="B23" s="322"/>
      <c r="C23" s="322"/>
      <c r="D23" s="323">
        <v>11700</v>
      </c>
      <c r="E23" s="324">
        <v>6</v>
      </c>
      <c r="F23" s="323">
        <f>D23*E23</f>
        <v>70200</v>
      </c>
      <c r="G23" s="324">
        <v>2</v>
      </c>
      <c r="H23" s="323">
        <f>D23*G23</f>
        <v>23400</v>
      </c>
      <c r="I23" s="325">
        <f>F23+H23</f>
        <v>93600</v>
      </c>
    </row>
    <row r="24" spans="1:9" ht="12.75">
      <c r="A24" s="321"/>
      <c r="B24" s="322"/>
      <c r="C24" s="322"/>
      <c r="D24" s="323"/>
      <c r="E24" s="324"/>
      <c r="F24" s="323"/>
      <c r="G24" s="324"/>
      <c r="H24" s="323"/>
      <c r="I24" s="325"/>
    </row>
    <row r="25" spans="1:9" ht="12.75">
      <c r="A25" s="321" t="s">
        <v>318</v>
      </c>
      <c r="B25" s="322"/>
      <c r="C25" s="322"/>
      <c r="D25" s="323"/>
      <c r="E25" s="324"/>
      <c r="F25" s="323"/>
      <c r="G25" s="324"/>
      <c r="H25" s="323"/>
      <c r="I25" s="325"/>
    </row>
    <row r="26" spans="1:9" ht="12.75">
      <c r="A26" s="321" t="s">
        <v>319</v>
      </c>
      <c r="B26" s="322"/>
      <c r="C26" s="322"/>
      <c r="D26" s="323">
        <v>1200</v>
      </c>
      <c r="E26" s="324">
        <v>53</v>
      </c>
      <c r="F26" s="323">
        <f>D26*E26</f>
        <v>63600</v>
      </c>
      <c r="G26" s="324">
        <v>10</v>
      </c>
      <c r="H26" s="323">
        <f>D26*G26</f>
        <v>12000</v>
      </c>
      <c r="I26" s="325">
        <f>F26+H26</f>
        <v>75600</v>
      </c>
    </row>
    <row r="27" spans="1:9" ht="12.75" hidden="1">
      <c r="A27" s="321"/>
      <c r="B27" s="322"/>
      <c r="C27" s="322"/>
      <c r="D27" s="323"/>
      <c r="E27" s="324"/>
      <c r="F27" s="323"/>
      <c r="G27" s="324"/>
      <c r="H27" s="323"/>
      <c r="I27" s="325"/>
    </row>
    <row r="28" spans="1:9" ht="13.5" thickBot="1">
      <c r="A28" s="321"/>
      <c r="B28" s="322"/>
      <c r="C28" s="322"/>
      <c r="D28" s="323"/>
      <c r="E28" s="324"/>
      <c r="F28" s="323"/>
      <c r="G28" s="324"/>
      <c r="H28" s="323"/>
      <c r="I28" s="325"/>
    </row>
    <row r="29" spans="1:9" ht="13.5" thickBot="1">
      <c r="A29" s="326" t="s">
        <v>321</v>
      </c>
      <c r="B29" s="327"/>
      <c r="C29" s="327"/>
      <c r="D29" s="328"/>
      <c r="E29" s="327"/>
      <c r="F29" s="328">
        <f>SUM(F7:F26)</f>
        <v>15188680</v>
      </c>
      <c r="G29" s="329"/>
      <c r="H29" s="328">
        <f>SUM(H7:H26)</f>
        <v>2937600</v>
      </c>
      <c r="I29" s="330">
        <f>SUM(I7:I26)</f>
        <v>18126280</v>
      </c>
    </row>
    <row r="30" ht="12.75" hidden="1">
      <c r="A30" s="331"/>
    </row>
    <row r="31" spans="1:9" ht="13.5" thickBot="1">
      <c r="A31" s="332"/>
      <c r="B31" s="333"/>
      <c r="C31" s="333"/>
      <c r="D31" s="334"/>
      <c r="E31" s="333"/>
      <c r="F31" s="334"/>
      <c r="G31" s="333"/>
      <c r="H31" s="334"/>
      <c r="I31" s="335"/>
    </row>
    <row r="32" spans="1:10" ht="12.75">
      <c r="A32" s="336" t="s">
        <v>322</v>
      </c>
      <c r="B32" s="337"/>
      <c r="C32" s="314"/>
      <c r="D32" s="338"/>
      <c r="E32" s="339"/>
      <c r="F32" s="338"/>
      <c r="G32" s="339"/>
      <c r="H32" s="338"/>
      <c r="I32" s="315"/>
      <c r="J32" s="340"/>
    </row>
    <row r="33" spans="1:10" ht="11.25" customHeight="1">
      <c r="A33" s="341" t="s">
        <v>323</v>
      </c>
      <c r="B33" s="342"/>
      <c r="C33" s="324"/>
      <c r="D33" s="323"/>
      <c r="E33" s="324"/>
      <c r="F33" s="323"/>
      <c r="G33" s="324"/>
      <c r="H33" s="323"/>
      <c r="I33" s="325"/>
      <c r="J33" s="340"/>
    </row>
    <row r="34" spans="1:10" ht="12.75">
      <c r="A34" s="341"/>
      <c r="B34" s="342" t="s">
        <v>324</v>
      </c>
      <c r="C34" s="324"/>
      <c r="D34" s="323">
        <v>65000</v>
      </c>
      <c r="E34" s="324">
        <v>5</v>
      </c>
      <c r="F34" s="323">
        <v>325000</v>
      </c>
      <c r="G34" s="324">
        <v>1</v>
      </c>
      <c r="H34" s="323">
        <v>65000</v>
      </c>
      <c r="I34" s="325">
        <v>390000</v>
      </c>
      <c r="J34" s="340"/>
    </row>
    <row r="35" spans="1:10" ht="12.75">
      <c r="A35" s="321"/>
      <c r="B35" s="322" t="s">
        <v>325</v>
      </c>
      <c r="C35" s="322"/>
      <c r="D35" s="323">
        <v>32500</v>
      </c>
      <c r="E35" s="324">
        <v>5</v>
      </c>
      <c r="F35" s="323">
        <v>162500</v>
      </c>
      <c r="G35" s="324">
        <v>1</v>
      </c>
      <c r="H35" s="323">
        <v>32500</v>
      </c>
      <c r="I35" s="325">
        <v>195000</v>
      </c>
      <c r="J35" s="340"/>
    </row>
    <row r="36" spans="1:10" ht="12.75">
      <c r="A36" s="343" t="s">
        <v>326</v>
      </c>
      <c r="B36" s="344"/>
      <c r="C36" s="345"/>
      <c r="D36" s="346" t="s">
        <v>327</v>
      </c>
      <c r="E36" s="345" t="s">
        <v>320</v>
      </c>
      <c r="F36" s="346" t="s">
        <v>320</v>
      </c>
      <c r="G36" s="345">
        <v>10</v>
      </c>
      <c r="H36" s="346">
        <v>600000</v>
      </c>
      <c r="I36" s="347">
        <v>600000</v>
      </c>
      <c r="J36" s="340"/>
    </row>
    <row r="37" spans="1:10" ht="13.5" thickBot="1">
      <c r="A37" s="439" t="s">
        <v>328</v>
      </c>
      <c r="B37" s="342"/>
      <c r="C37" s="324"/>
      <c r="D37" s="323"/>
      <c r="E37" s="324"/>
      <c r="F37" s="440">
        <v>487500</v>
      </c>
      <c r="G37" s="441"/>
      <c r="H37" s="440">
        <v>697500</v>
      </c>
      <c r="I37" s="442">
        <v>1185000</v>
      </c>
      <c r="J37" s="340"/>
    </row>
    <row r="38" spans="1:9" s="443" customFormat="1" ht="15.75" thickBot="1">
      <c r="A38" s="444" t="s">
        <v>304</v>
      </c>
      <c r="B38" s="448"/>
      <c r="C38" s="449"/>
      <c r="D38" s="446"/>
      <c r="E38" s="445"/>
      <c r="F38" s="446">
        <f>F29+F37</f>
        <v>15676180</v>
      </c>
      <c r="G38" s="445"/>
      <c r="H38" s="446">
        <f>H29+H37</f>
        <v>3635100</v>
      </c>
      <c r="I38" s="447">
        <f>I29+I37</f>
        <v>19311280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&amp;R11/c.sz.melléklet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4:E35"/>
  <sheetViews>
    <sheetView workbookViewId="0" topLeftCell="A13">
      <selection activeCell="D33" sqref="D33"/>
    </sheetView>
  </sheetViews>
  <sheetFormatPr defaultColWidth="9.140625" defaultRowHeight="12.75"/>
  <cols>
    <col min="1" max="1" width="39.7109375" style="351" customWidth="1"/>
    <col min="2" max="5" width="10.7109375" style="351" customWidth="1"/>
    <col min="6" max="16384" width="9.140625" style="351" customWidth="1"/>
  </cols>
  <sheetData>
    <row r="4" spans="1:5" ht="15">
      <c r="A4" s="350"/>
      <c r="B4" s="350"/>
      <c r="C4" s="350"/>
      <c r="D4" s="350"/>
      <c r="E4" s="350"/>
    </row>
    <row r="5" spans="1:5" ht="15">
      <c r="A5" s="350"/>
      <c r="B5" s="350"/>
      <c r="C5" s="350"/>
      <c r="D5" s="350"/>
      <c r="E5" s="350"/>
    </row>
    <row r="6" spans="1:5" ht="16.5" thickBot="1">
      <c r="A6" s="352"/>
      <c r="B6" s="352"/>
      <c r="C6" s="352"/>
      <c r="D6" s="352"/>
      <c r="E6" s="352" t="s">
        <v>1</v>
      </c>
    </row>
    <row r="7" spans="1:5" ht="19.5" customHeight="1" thickBot="1">
      <c r="A7" s="353" t="s">
        <v>2</v>
      </c>
      <c r="B7" s="354" t="s">
        <v>99</v>
      </c>
      <c r="C7" s="354" t="s">
        <v>4</v>
      </c>
      <c r="D7" s="354" t="s">
        <v>5</v>
      </c>
      <c r="E7" s="355" t="s">
        <v>6</v>
      </c>
    </row>
    <row r="8" spans="1:5" ht="19.5" customHeight="1">
      <c r="A8" s="356" t="s">
        <v>332</v>
      </c>
      <c r="B8" s="357"/>
      <c r="C8" s="357"/>
      <c r="D8" s="357"/>
      <c r="E8" s="358"/>
    </row>
    <row r="9" spans="1:5" ht="19.5" customHeight="1">
      <c r="A9" s="359" t="s">
        <v>181</v>
      </c>
      <c r="B9" s="357">
        <v>39286</v>
      </c>
      <c r="C9" s="357">
        <v>39659</v>
      </c>
      <c r="D9" s="357">
        <v>38510</v>
      </c>
      <c r="E9" s="360">
        <f aca="true" t="shared" si="0" ref="E9:E16">D9/C9</f>
        <v>0.9710280138177967</v>
      </c>
    </row>
    <row r="10" spans="1:5" ht="19.5" customHeight="1">
      <c r="A10" s="359" t="s">
        <v>182</v>
      </c>
      <c r="B10" s="357">
        <v>12575</v>
      </c>
      <c r="C10" s="357">
        <v>12636</v>
      </c>
      <c r="D10" s="357">
        <v>12276</v>
      </c>
      <c r="E10" s="360">
        <f t="shared" si="0"/>
        <v>0.9715099715099715</v>
      </c>
    </row>
    <row r="11" spans="1:5" ht="19.5" customHeight="1">
      <c r="A11" s="359" t="s">
        <v>290</v>
      </c>
      <c r="B11" s="357">
        <v>3800</v>
      </c>
      <c r="C11" s="357">
        <v>4220</v>
      </c>
      <c r="D11" s="357">
        <v>3844</v>
      </c>
      <c r="E11" s="360">
        <f t="shared" si="0"/>
        <v>0.9109004739336493</v>
      </c>
    </row>
    <row r="12" spans="1:5" ht="19.5" customHeight="1">
      <c r="A12" s="359" t="s">
        <v>291</v>
      </c>
      <c r="B12" s="357">
        <v>7110</v>
      </c>
      <c r="C12" s="357">
        <v>8379</v>
      </c>
      <c r="D12" s="357">
        <v>7279</v>
      </c>
      <c r="E12" s="360">
        <f t="shared" si="0"/>
        <v>0.8687194175915981</v>
      </c>
    </row>
    <row r="13" spans="1:5" ht="19.5" customHeight="1">
      <c r="A13" s="359" t="s">
        <v>292</v>
      </c>
      <c r="B13" s="357">
        <v>2491</v>
      </c>
      <c r="C13" s="357">
        <v>2710</v>
      </c>
      <c r="D13" s="357">
        <v>2163</v>
      </c>
      <c r="E13" s="360">
        <f t="shared" si="0"/>
        <v>0.7981549815498155</v>
      </c>
    </row>
    <row r="14" spans="1:5" ht="19.5" customHeight="1">
      <c r="A14" s="359" t="s">
        <v>286</v>
      </c>
      <c r="B14" s="357">
        <v>2490</v>
      </c>
      <c r="C14" s="357">
        <v>1713</v>
      </c>
      <c r="D14" s="357">
        <v>1700</v>
      </c>
      <c r="E14" s="360">
        <f t="shared" si="0"/>
        <v>0.99241097489784</v>
      </c>
    </row>
    <row r="15" spans="1:5" ht="19.5" customHeight="1" thickBot="1">
      <c r="A15" s="359" t="s">
        <v>79</v>
      </c>
      <c r="B15" s="357">
        <v>570</v>
      </c>
      <c r="C15" s="357">
        <v>284</v>
      </c>
      <c r="D15" s="357">
        <v>284</v>
      </c>
      <c r="E15" s="360">
        <f t="shared" si="0"/>
        <v>1</v>
      </c>
    </row>
    <row r="16" spans="1:5" ht="19.5" customHeight="1" thickBot="1">
      <c r="A16" s="353" t="s">
        <v>190</v>
      </c>
      <c r="B16" s="361">
        <f>SUM(B9:B15)</f>
        <v>68322</v>
      </c>
      <c r="C16" s="361">
        <f>SUM(C9:C15)</f>
        <v>69601</v>
      </c>
      <c r="D16" s="361">
        <f>SUM(D9:D15)</f>
        <v>66056</v>
      </c>
      <c r="E16" s="362">
        <f t="shared" si="0"/>
        <v>0.9490668237525323</v>
      </c>
    </row>
    <row r="17" spans="1:5" ht="19.5" customHeight="1">
      <c r="A17" s="363"/>
      <c r="B17" s="364"/>
      <c r="C17" s="364"/>
      <c r="D17" s="364"/>
      <c r="E17" s="365"/>
    </row>
    <row r="18" spans="1:5" ht="19.5" customHeight="1">
      <c r="A18" s="356" t="s">
        <v>333</v>
      </c>
      <c r="B18" s="366"/>
      <c r="C18" s="366"/>
      <c r="D18" s="366"/>
      <c r="E18" s="358"/>
    </row>
    <row r="19" spans="1:5" s="368" customFormat="1" ht="19.5" customHeight="1">
      <c r="A19" s="359" t="s">
        <v>276</v>
      </c>
      <c r="B19" s="366"/>
      <c r="C19" s="366">
        <v>1281</v>
      </c>
      <c r="D19" s="366">
        <v>1284</v>
      </c>
      <c r="E19" s="367">
        <f aca="true" t="shared" si="1" ref="E19:E27">D19/C19</f>
        <v>1.0023419203747073</v>
      </c>
    </row>
    <row r="20" spans="1:5" ht="19.5" customHeight="1">
      <c r="A20" s="359" t="s">
        <v>277</v>
      </c>
      <c r="B20" s="357">
        <v>2596</v>
      </c>
      <c r="C20" s="357">
        <v>1779</v>
      </c>
      <c r="D20" s="357">
        <v>1737</v>
      </c>
      <c r="E20" s="367">
        <f t="shared" si="1"/>
        <v>0.9763912310286678</v>
      </c>
    </row>
    <row r="21" spans="1:5" ht="19.5" customHeight="1">
      <c r="A21" s="359" t="s">
        <v>278</v>
      </c>
      <c r="B21" s="357">
        <v>134</v>
      </c>
      <c r="C21" s="357">
        <v>134</v>
      </c>
      <c r="D21" s="357">
        <v>118</v>
      </c>
      <c r="E21" s="360">
        <f t="shared" si="1"/>
        <v>0.8805970149253731</v>
      </c>
    </row>
    <row r="22" spans="1:5" ht="19.5" customHeight="1">
      <c r="A22" s="359" t="s">
        <v>329</v>
      </c>
      <c r="B22" s="357">
        <v>400</v>
      </c>
      <c r="C22" s="357">
        <v>500</v>
      </c>
      <c r="D22" s="357">
        <v>468</v>
      </c>
      <c r="E22" s="360"/>
    </row>
    <row r="23" spans="1:5" ht="19.5" customHeight="1">
      <c r="A23" s="359" t="s">
        <v>287</v>
      </c>
      <c r="B23" s="357">
        <v>310</v>
      </c>
      <c r="C23" s="357">
        <v>310</v>
      </c>
      <c r="D23" s="357">
        <v>280</v>
      </c>
      <c r="E23" s="360">
        <f t="shared" si="1"/>
        <v>0.9032258064516129</v>
      </c>
    </row>
    <row r="24" spans="1:5" s="368" customFormat="1" ht="19.5" customHeight="1">
      <c r="A24" s="359" t="s">
        <v>334</v>
      </c>
      <c r="B24" s="357">
        <v>308</v>
      </c>
      <c r="C24" s="357">
        <v>287</v>
      </c>
      <c r="D24" s="357">
        <v>317</v>
      </c>
      <c r="E24" s="360">
        <f t="shared" si="1"/>
        <v>1.1045296167247387</v>
      </c>
    </row>
    <row r="25" spans="1:5" s="370" customFormat="1" ht="19.5" customHeight="1">
      <c r="A25" s="356" t="s">
        <v>297</v>
      </c>
      <c r="B25" s="369">
        <f>SUM(B20:B24)</f>
        <v>3748</v>
      </c>
      <c r="C25" s="369">
        <f>SUM(C19:C24)</f>
        <v>4291</v>
      </c>
      <c r="D25" s="369">
        <f>SUM(D19:D24)</f>
        <v>4204</v>
      </c>
      <c r="E25" s="360">
        <f t="shared" si="1"/>
        <v>0.9797250058261477</v>
      </c>
    </row>
    <row r="26" spans="1:5" ht="19.5" customHeight="1" thickBot="1">
      <c r="A26" s="359" t="s">
        <v>282</v>
      </c>
      <c r="B26" s="357">
        <f>B16-B25</f>
        <v>64574</v>
      </c>
      <c r="C26" s="357">
        <f>C16-C25</f>
        <v>65310</v>
      </c>
      <c r="D26" s="357">
        <f>D16-D25</f>
        <v>61852</v>
      </c>
      <c r="E26" s="360">
        <f t="shared" si="1"/>
        <v>0.9470525187566988</v>
      </c>
    </row>
    <row r="27" spans="1:5" ht="19.5" customHeight="1" thickBot="1">
      <c r="A27" s="353" t="s">
        <v>202</v>
      </c>
      <c r="B27" s="361">
        <f>B25+B26</f>
        <v>68322</v>
      </c>
      <c r="C27" s="361">
        <f>C25+C26</f>
        <v>69601</v>
      </c>
      <c r="D27" s="361">
        <f>D25+D26</f>
        <v>66056</v>
      </c>
      <c r="E27" s="362">
        <f t="shared" si="1"/>
        <v>0.9490668237525323</v>
      </c>
    </row>
    <row r="28" spans="1:5" ht="12.75">
      <c r="A28" s="371"/>
      <c r="B28" s="371"/>
      <c r="C28" s="371"/>
      <c r="D28" s="371"/>
      <c r="E28" s="371"/>
    </row>
    <row r="29" spans="1:5" ht="19.5" customHeight="1">
      <c r="A29" s="372"/>
      <c r="B29" s="364"/>
      <c r="C29" s="364"/>
      <c r="D29" s="364"/>
      <c r="E29" s="373"/>
    </row>
    <row r="30" ht="15.75">
      <c r="A30" s="372"/>
    </row>
    <row r="31" spans="1:3" ht="15.75">
      <c r="A31" s="374"/>
      <c r="C31" s="375"/>
    </row>
    <row r="32" spans="1:3" ht="15.75">
      <c r="A32" s="374"/>
      <c r="C32" s="375"/>
    </row>
    <row r="33" spans="1:3" ht="15.75">
      <c r="A33" s="374"/>
      <c r="C33" s="375"/>
    </row>
    <row r="34" spans="1:3" ht="15.75">
      <c r="A34" s="374"/>
      <c r="C34" s="375"/>
    </row>
    <row r="35" spans="1:3" ht="15.75">
      <c r="A35" s="374"/>
      <c r="C35" s="375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&amp;C&amp;"Times New Roman CE,Félkövér"&amp;14 Részben Önállóan Gazdálkodó
Általános Iskola
2006. évi költségvetésének teljesítése
kiemelt előirányzatonként&amp;R12/a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6">
      <selection activeCell="D32" sqref="D32"/>
    </sheetView>
  </sheetViews>
  <sheetFormatPr defaultColWidth="9.140625" defaultRowHeight="12.75"/>
  <cols>
    <col min="1" max="2" width="13.7109375" style="267" customWidth="1"/>
    <col min="3" max="3" width="3.7109375" style="267" customWidth="1"/>
    <col min="4" max="4" width="14.7109375" style="267" customWidth="1"/>
    <col min="5" max="8" width="13.7109375" style="267" customWidth="1"/>
    <col min="9" max="9" width="14.421875" style="267" customWidth="1"/>
    <col min="10" max="10" width="13.7109375" style="268" customWidth="1"/>
    <col min="11" max="16384" width="9.140625" style="267" customWidth="1"/>
  </cols>
  <sheetData>
    <row r="2" ht="13.5" thickBot="1"/>
    <row r="3" spans="1:10" ht="12.75">
      <c r="A3" s="624" t="s">
        <v>268</v>
      </c>
      <c r="B3" s="625"/>
      <c r="C3" s="625"/>
      <c r="D3" s="269">
        <v>801214</v>
      </c>
      <c r="E3" s="269">
        <v>751768</v>
      </c>
      <c r="F3" s="269">
        <v>805113</v>
      </c>
      <c r="G3" s="269">
        <v>552323</v>
      </c>
      <c r="H3" s="269">
        <v>552411</v>
      </c>
      <c r="I3" s="269">
        <v>805212</v>
      </c>
      <c r="J3" s="270" t="s">
        <v>269</v>
      </c>
    </row>
    <row r="4" spans="1:10" ht="12.75">
      <c r="A4" s="626" t="s">
        <v>96</v>
      </c>
      <c r="B4" s="627"/>
      <c r="C4" s="627"/>
      <c r="D4" s="271" t="s">
        <v>256</v>
      </c>
      <c r="E4" s="271" t="s">
        <v>271</v>
      </c>
      <c r="F4" s="271" t="s">
        <v>283</v>
      </c>
      <c r="G4" s="271" t="s">
        <v>284</v>
      </c>
      <c r="H4" s="271" t="s">
        <v>285</v>
      </c>
      <c r="I4" s="349" t="s">
        <v>330</v>
      </c>
      <c r="J4" s="272" t="s">
        <v>273</v>
      </c>
    </row>
    <row r="5" spans="1:10" ht="12.75">
      <c r="A5" s="273"/>
      <c r="B5" s="274"/>
      <c r="C5" s="274"/>
      <c r="D5" s="271" t="s">
        <v>5</v>
      </c>
      <c r="E5" s="271" t="s">
        <v>5</v>
      </c>
      <c r="F5" s="271" t="s">
        <v>5</v>
      </c>
      <c r="G5" s="271" t="s">
        <v>5</v>
      </c>
      <c r="H5" s="271" t="s">
        <v>5</v>
      </c>
      <c r="I5" s="349" t="s">
        <v>331</v>
      </c>
      <c r="J5" s="272"/>
    </row>
    <row r="6" spans="1:10" ht="12.75">
      <c r="A6" s="275"/>
      <c r="B6" s="276"/>
      <c r="C6" s="276"/>
      <c r="D6" s="276"/>
      <c r="E6" s="276"/>
      <c r="F6" s="276"/>
      <c r="G6" s="276"/>
      <c r="H6" s="276"/>
      <c r="I6" s="276"/>
      <c r="J6" s="277"/>
    </row>
    <row r="7" spans="1:10" ht="12.75">
      <c r="A7" s="278" t="s">
        <v>274</v>
      </c>
      <c r="B7" s="276"/>
      <c r="C7" s="276"/>
      <c r="D7" s="279"/>
      <c r="E7" s="280"/>
      <c r="F7" s="279"/>
      <c r="G7" s="279"/>
      <c r="H7" s="279"/>
      <c r="I7" s="279"/>
      <c r="J7" s="281"/>
    </row>
    <row r="8" spans="1:10" ht="12.75">
      <c r="A8" s="275" t="s">
        <v>181</v>
      </c>
      <c r="B8" s="276"/>
      <c r="C8" s="276"/>
      <c r="D8" s="279">
        <v>30499</v>
      </c>
      <c r="E8" s="279">
        <v>5719</v>
      </c>
      <c r="F8" s="279">
        <v>2292</v>
      </c>
      <c r="G8" s="279"/>
      <c r="H8" s="279"/>
      <c r="I8" s="279"/>
      <c r="J8" s="282">
        <f>SUM(D8:H8)</f>
        <v>38510</v>
      </c>
    </row>
    <row r="9" spans="1:10" ht="12.75">
      <c r="A9" s="275" t="s">
        <v>182</v>
      </c>
      <c r="B9" s="276"/>
      <c r="C9" s="276"/>
      <c r="D9" s="279">
        <v>9733</v>
      </c>
      <c r="E9" s="279">
        <v>1837</v>
      </c>
      <c r="F9" s="279">
        <v>706</v>
      </c>
      <c r="G9" s="279"/>
      <c r="H9" s="279"/>
      <c r="I9" s="279"/>
      <c r="J9" s="282">
        <f>SUM(D9:H9)</f>
        <v>12276</v>
      </c>
    </row>
    <row r="10" spans="1:10" ht="12.75">
      <c r="A10" s="275" t="s">
        <v>139</v>
      </c>
      <c r="B10" s="276"/>
      <c r="C10" s="276"/>
      <c r="D10" s="279">
        <v>3112</v>
      </c>
      <c r="E10" s="279">
        <v>7049</v>
      </c>
      <c r="F10" s="279">
        <v>88</v>
      </c>
      <c r="G10" s="279">
        <v>2828</v>
      </c>
      <c r="H10" s="279">
        <v>179</v>
      </c>
      <c r="I10" s="279">
        <v>30</v>
      </c>
      <c r="J10" s="282">
        <f>SUM(D10:I10)</f>
        <v>13286</v>
      </c>
    </row>
    <row r="11" spans="1:10" ht="12.75">
      <c r="A11" s="275" t="s">
        <v>286</v>
      </c>
      <c r="B11" s="276"/>
      <c r="C11" s="276"/>
      <c r="D11" s="279">
        <v>1251</v>
      </c>
      <c r="E11" s="279"/>
      <c r="F11" s="279"/>
      <c r="G11" s="279"/>
      <c r="H11" s="279"/>
      <c r="I11" s="279"/>
      <c r="J11" s="282">
        <f>SUM(D11:H11)</f>
        <v>1251</v>
      </c>
    </row>
    <row r="12" spans="1:10" ht="12.75">
      <c r="A12" s="348" t="s">
        <v>288</v>
      </c>
      <c r="B12" s="276"/>
      <c r="C12" s="276"/>
      <c r="D12" s="279"/>
      <c r="E12" s="279"/>
      <c r="F12" s="279"/>
      <c r="G12" s="279">
        <v>449</v>
      </c>
      <c r="H12" s="279"/>
      <c r="I12" s="279"/>
      <c r="J12" s="282">
        <f>SUM(D12:H12)</f>
        <v>449</v>
      </c>
    </row>
    <row r="13" spans="1:10" ht="13.5" thickBot="1">
      <c r="A13" s="275" t="s">
        <v>185</v>
      </c>
      <c r="B13" s="276"/>
      <c r="C13" s="276"/>
      <c r="D13" s="279">
        <v>284</v>
      </c>
      <c r="E13" s="279"/>
      <c r="F13" s="279"/>
      <c r="G13" s="279"/>
      <c r="H13" s="279"/>
      <c r="I13" s="279"/>
      <c r="J13" s="282">
        <f>SUM(D13:H13)</f>
        <v>284</v>
      </c>
    </row>
    <row r="14" spans="1:10" s="431" customFormat="1" ht="16.5" thickBot="1">
      <c r="A14" s="427" t="s">
        <v>190</v>
      </c>
      <c r="B14" s="428"/>
      <c r="C14" s="428"/>
      <c r="D14" s="429">
        <f aca="true" t="shared" si="0" ref="D14:J14">SUM(D8:D13)</f>
        <v>44879</v>
      </c>
      <c r="E14" s="429">
        <f t="shared" si="0"/>
        <v>14605</v>
      </c>
      <c r="F14" s="429">
        <f t="shared" si="0"/>
        <v>3086</v>
      </c>
      <c r="G14" s="429">
        <f t="shared" si="0"/>
        <v>3277</v>
      </c>
      <c r="H14" s="429">
        <f t="shared" si="0"/>
        <v>179</v>
      </c>
      <c r="I14" s="429">
        <f t="shared" si="0"/>
        <v>30</v>
      </c>
      <c r="J14" s="430">
        <f t="shared" si="0"/>
        <v>66056</v>
      </c>
    </row>
    <row r="15" spans="1:10" ht="12.75">
      <c r="A15" s="275"/>
      <c r="B15" s="276"/>
      <c r="C15" s="276"/>
      <c r="D15" s="279"/>
      <c r="E15" s="279"/>
      <c r="F15" s="279"/>
      <c r="G15" s="279"/>
      <c r="H15" s="279"/>
      <c r="I15" s="279"/>
      <c r="J15" s="281"/>
    </row>
    <row r="16" spans="1:10" ht="12.75">
      <c r="A16" s="278" t="s">
        <v>275</v>
      </c>
      <c r="B16" s="276"/>
      <c r="C16" s="276"/>
      <c r="D16" s="279"/>
      <c r="E16" s="279"/>
      <c r="F16" s="279"/>
      <c r="G16" s="279"/>
      <c r="H16" s="279"/>
      <c r="I16" s="279"/>
      <c r="J16" s="281"/>
    </row>
    <row r="17" spans="1:10" s="286" customFormat="1" ht="12.75">
      <c r="A17" s="283" t="s">
        <v>276</v>
      </c>
      <c r="B17" s="284"/>
      <c r="C17" s="284"/>
      <c r="D17" s="285">
        <v>608</v>
      </c>
      <c r="E17" s="285"/>
      <c r="F17" s="285"/>
      <c r="G17" s="285">
        <v>676</v>
      </c>
      <c r="H17" s="285"/>
      <c r="I17" s="285"/>
      <c r="J17" s="282">
        <f aca="true" t="shared" si="1" ref="J17:J22">SUM(D17:H17)</f>
        <v>1284</v>
      </c>
    </row>
    <row r="18" spans="1:10" ht="12.75">
      <c r="A18" s="275" t="s">
        <v>277</v>
      </c>
      <c r="B18" s="276"/>
      <c r="C18" s="276"/>
      <c r="D18" s="279"/>
      <c r="E18" s="279"/>
      <c r="F18" s="279"/>
      <c r="G18" s="279">
        <v>1737</v>
      </c>
      <c r="H18" s="279"/>
      <c r="I18" s="279"/>
      <c r="J18" s="282">
        <f t="shared" si="1"/>
        <v>1737</v>
      </c>
    </row>
    <row r="19" spans="1:10" ht="12.75">
      <c r="A19" s="275" t="s">
        <v>278</v>
      </c>
      <c r="B19" s="276"/>
      <c r="C19" s="276"/>
      <c r="D19" s="279"/>
      <c r="E19" s="279"/>
      <c r="F19" s="279"/>
      <c r="G19" s="279"/>
      <c r="H19" s="279">
        <v>118</v>
      </c>
      <c r="I19" s="279"/>
      <c r="J19" s="282">
        <f t="shared" si="1"/>
        <v>118</v>
      </c>
    </row>
    <row r="20" spans="1:10" ht="12.75">
      <c r="A20" s="348" t="s">
        <v>329</v>
      </c>
      <c r="B20" s="276"/>
      <c r="C20" s="276"/>
      <c r="D20" s="279"/>
      <c r="E20" s="279">
        <v>468</v>
      </c>
      <c r="F20" s="279"/>
      <c r="G20" s="279"/>
      <c r="H20" s="279"/>
      <c r="I20" s="279"/>
      <c r="J20" s="282">
        <f t="shared" si="1"/>
        <v>468</v>
      </c>
    </row>
    <row r="21" spans="1:10" ht="12.75">
      <c r="A21" s="275" t="s">
        <v>287</v>
      </c>
      <c r="B21" s="276"/>
      <c r="C21" s="276"/>
      <c r="D21" s="279">
        <v>275</v>
      </c>
      <c r="E21" s="279">
        <v>5</v>
      </c>
      <c r="F21" s="279"/>
      <c r="G21" s="279"/>
      <c r="H21" s="279"/>
      <c r="I21" s="279"/>
      <c r="J21" s="282">
        <f t="shared" si="1"/>
        <v>280</v>
      </c>
    </row>
    <row r="22" spans="1:10" ht="12.75">
      <c r="A22" s="275" t="s">
        <v>280</v>
      </c>
      <c r="B22" s="276"/>
      <c r="C22" s="276"/>
      <c r="D22" s="279"/>
      <c r="E22" s="279"/>
      <c r="F22" s="279"/>
      <c r="G22" s="279">
        <v>296</v>
      </c>
      <c r="H22" s="279">
        <v>21</v>
      </c>
      <c r="I22" s="279"/>
      <c r="J22" s="282">
        <f t="shared" si="1"/>
        <v>317</v>
      </c>
    </row>
    <row r="23" spans="1:10" s="268" customFormat="1" ht="12.75">
      <c r="A23" s="278" t="s">
        <v>281</v>
      </c>
      <c r="B23" s="287"/>
      <c r="C23" s="287"/>
      <c r="D23" s="288">
        <f aca="true" t="shared" si="2" ref="D23:I23">SUM(D17:D22)</f>
        <v>883</v>
      </c>
      <c r="E23" s="288">
        <f t="shared" si="2"/>
        <v>473</v>
      </c>
      <c r="F23" s="288">
        <f t="shared" si="2"/>
        <v>0</v>
      </c>
      <c r="G23" s="288">
        <f t="shared" si="2"/>
        <v>2709</v>
      </c>
      <c r="H23" s="288">
        <f t="shared" si="2"/>
        <v>139</v>
      </c>
      <c r="I23" s="288">
        <f t="shared" si="2"/>
        <v>0</v>
      </c>
      <c r="J23" s="282">
        <f>SUM(D23:I23)</f>
        <v>4204</v>
      </c>
    </row>
    <row r="24" spans="1:10" ht="13.5" thickBot="1">
      <c r="A24" s="275" t="s">
        <v>282</v>
      </c>
      <c r="B24" s="276"/>
      <c r="C24" s="276"/>
      <c r="D24" s="279">
        <f aca="true" t="shared" si="3" ref="D24:I24">D14-D23</f>
        <v>43996</v>
      </c>
      <c r="E24" s="279">
        <f t="shared" si="3"/>
        <v>14132</v>
      </c>
      <c r="F24" s="279">
        <f t="shared" si="3"/>
        <v>3086</v>
      </c>
      <c r="G24" s="279">
        <f t="shared" si="3"/>
        <v>568</v>
      </c>
      <c r="H24" s="279">
        <f t="shared" si="3"/>
        <v>40</v>
      </c>
      <c r="I24" s="279">
        <f t="shared" si="3"/>
        <v>30</v>
      </c>
      <c r="J24" s="282">
        <f>SUM(D24:I24)</f>
        <v>61852</v>
      </c>
    </row>
    <row r="25" spans="1:10" s="431" customFormat="1" ht="16.5" thickBot="1">
      <c r="A25" s="427" t="s">
        <v>202</v>
      </c>
      <c r="B25" s="428"/>
      <c r="C25" s="428"/>
      <c r="D25" s="429">
        <f aca="true" t="shared" si="4" ref="D25:J25">D23+D24</f>
        <v>44879</v>
      </c>
      <c r="E25" s="429">
        <f t="shared" si="4"/>
        <v>14605</v>
      </c>
      <c r="F25" s="429">
        <f t="shared" si="4"/>
        <v>3086</v>
      </c>
      <c r="G25" s="429">
        <f t="shared" si="4"/>
        <v>3277</v>
      </c>
      <c r="H25" s="429">
        <f t="shared" si="4"/>
        <v>179</v>
      </c>
      <c r="I25" s="429">
        <f t="shared" si="4"/>
        <v>30</v>
      </c>
      <c r="J25" s="430">
        <f t="shared" si="4"/>
        <v>66056</v>
      </c>
    </row>
    <row r="26" spans="4:10" ht="12.75">
      <c r="D26" s="289"/>
      <c r="E26" s="289"/>
      <c r="F26" s="289"/>
      <c r="G26" s="289"/>
      <c r="H26" s="289"/>
      <c r="I26" s="289"/>
      <c r="J26" s="290"/>
    </row>
    <row r="27" spans="1:10" ht="12.75">
      <c r="A27" s="268" t="s">
        <v>374</v>
      </c>
      <c r="D27" s="289"/>
      <c r="E27" s="289"/>
      <c r="F27" s="289"/>
      <c r="G27" s="433" t="s">
        <v>375</v>
      </c>
      <c r="H27" s="289"/>
      <c r="I27" s="289"/>
      <c r="J27" s="290"/>
    </row>
    <row r="28" spans="1:7" ht="15.75">
      <c r="A28" s="425" t="s">
        <v>387</v>
      </c>
      <c r="E28" s="426">
        <v>61852</v>
      </c>
      <c r="G28" s="268" t="s">
        <v>378</v>
      </c>
    </row>
    <row r="29" spans="1:9" ht="16.5" thickBot="1">
      <c r="A29" s="425" t="s">
        <v>375</v>
      </c>
      <c r="E29" s="426">
        <v>2031</v>
      </c>
      <c r="G29" s="425" t="s">
        <v>380</v>
      </c>
      <c r="I29" s="434">
        <v>316107</v>
      </c>
    </row>
    <row r="30" spans="1:9" ht="16.5" thickBot="1">
      <c r="A30" s="425" t="s">
        <v>376</v>
      </c>
      <c r="E30" s="432">
        <v>63883</v>
      </c>
      <c r="G30" s="425" t="s">
        <v>379</v>
      </c>
      <c r="I30" s="434">
        <v>1607397</v>
      </c>
    </row>
    <row r="31" spans="1:9" ht="15.75">
      <c r="A31" s="425" t="s">
        <v>193</v>
      </c>
      <c r="E31" s="426"/>
      <c r="I31" s="436">
        <f>SUM(I29:I30)</f>
        <v>1923504</v>
      </c>
    </row>
    <row r="32" spans="1:7" ht="16.5" thickBot="1">
      <c r="A32" s="425" t="s">
        <v>377</v>
      </c>
      <c r="E32" s="426">
        <v>61808</v>
      </c>
      <c r="G32" s="268" t="s">
        <v>381</v>
      </c>
    </row>
    <row r="33" spans="1:9" ht="15.75">
      <c r="A33" s="425" t="s">
        <v>383</v>
      </c>
      <c r="E33" s="432">
        <v>2075</v>
      </c>
      <c r="G33" s="425" t="s">
        <v>382</v>
      </c>
      <c r="I33" s="435">
        <v>107736</v>
      </c>
    </row>
    <row r="35" spans="7:9" ht="15.75">
      <c r="G35" s="431" t="s">
        <v>304</v>
      </c>
      <c r="H35" s="431"/>
      <c r="I35" s="437">
        <f>I31+I33</f>
        <v>2031240</v>
      </c>
    </row>
  </sheetData>
  <mergeCells count="2">
    <mergeCell ref="A3:C3"/>
    <mergeCell ref="A4:C4"/>
  </mergeCells>
  <printOptions/>
  <pageMargins left="0.7874015748031497" right="0.7874015748031497" top="0.984251968503937" bottom="0.7874015748031497" header="0.5118110236220472" footer="0.5118110236220472"/>
  <pageSetup horizontalDpi="240" verticalDpi="240" orientation="landscape" paperSize="9" r:id="rId1"/>
  <headerFooter alignWithMargins="0">
    <oddHeader>&amp;C&amp;"Arial,Félkövér"&amp;12Részben önállóan gazdálkodó 
Általános Iskola
       2006.évi költségvetésének teljesítése
szakfeladatonként
&amp;R12/b .sz.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22">
      <selection activeCell="H56" sqref="H56"/>
    </sheetView>
  </sheetViews>
  <sheetFormatPr defaultColWidth="9.140625" defaultRowHeight="12.75"/>
  <cols>
    <col min="1" max="3" width="9.140625" style="376" customWidth="1"/>
    <col min="4" max="4" width="15.28125" style="376" customWidth="1"/>
    <col min="5" max="5" width="12.7109375" style="379" customWidth="1"/>
    <col min="6" max="6" width="12.7109375" style="376" customWidth="1"/>
    <col min="7" max="7" width="12.7109375" style="379" customWidth="1"/>
    <col min="8" max="16384" width="9.140625" style="376" customWidth="1"/>
  </cols>
  <sheetData>
    <row r="1" spans="3:5" ht="12.75">
      <c r="C1" s="377"/>
      <c r="D1" s="377"/>
      <c r="E1" s="378"/>
    </row>
    <row r="2" ht="13.5" thickBot="1"/>
    <row r="3" spans="1:7" ht="12.75">
      <c r="A3" s="380"/>
      <c r="B3" s="381" t="s">
        <v>335</v>
      </c>
      <c r="C3" s="381"/>
      <c r="D3" s="381"/>
      <c r="E3" s="382" t="s">
        <v>336</v>
      </c>
      <c r="F3" s="383" t="s">
        <v>302</v>
      </c>
      <c r="G3" s="384" t="s">
        <v>303</v>
      </c>
    </row>
    <row r="4" spans="1:7" ht="13.5" thickBot="1">
      <c r="A4" s="385"/>
      <c r="B4" s="386"/>
      <c r="C4" s="386"/>
      <c r="D4" s="386"/>
      <c r="E4" s="387" t="s">
        <v>305</v>
      </c>
      <c r="F4" s="386" t="s">
        <v>337</v>
      </c>
      <c r="G4" s="388"/>
    </row>
    <row r="5" spans="1:7" ht="12.75">
      <c r="A5" s="389" t="s">
        <v>338</v>
      </c>
      <c r="B5" s="390"/>
      <c r="C5" s="390"/>
      <c r="D5" s="390"/>
      <c r="E5" s="391"/>
      <c r="F5" s="390"/>
      <c r="G5" s="392"/>
    </row>
    <row r="6" spans="1:8" ht="12.75">
      <c r="A6" s="389" t="s">
        <v>339</v>
      </c>
      <c r="B6" s="390"/>
      <c r="C6" s="390"/>
      <c r="D6" s="390"/>
      <c r="E6" s="393">
        <v>204000</v>
      </c>
      <c r="F6" s="394">
        <v>90</v>
      </c>
      <c r="G6" s="392">
        <f>E6*F6</f>
        <v>18360000</v>
      </c>
      <c r="H6" s="390"/>
    </row>
    <row r="7" spans="1:8" ht="12.75">
      <c r="A7" s="389" t="s">
        <v>340</v>
      </c>
      <c r="B7" s="390"/>
      <c r="C7" s="390"/>
      <c r="D7" s="390"/>
      <c r="E7" s="393">
        <v>212000</v>
      </c>
      <c r="F7" s="394">
        <v>110</v>
      </c>
      <c r="G7" s="392">
        <f>E7*F7</f>
        <v>23320000</v>
      </c>
      <c r="H7" s="390"/>
    </row>
    <row r="8" spans="1:8" ht="12.75">
      <c r="A8" s="389"/>
      <c r="B8" s="390"/>
      <c r="C8" s="390"/>
      <c r="D8" s="390"/>
      <c r="E8" s="393"/>
      <c r="F8" s="394"/>
      <c r="G8" s="392"/>
      <c r="H8" s="390"/>
    </row>
    <row r="9" spans="1:8" ht="12.75">
      <c r="A9" s="389" t="s">
        <v>341</v>
      </c>
      <c r="B9" s="390"/>
      <c r="C9" s="390"/>
      <c r="D9" s="390"/>
      <c r="E9" s="393">
        <v>23000</v>
      </c>
      <c r="F9" s="394">
        <v>19</v>
      </c>
      <c r="G9" s="392">
        <f>E9*F9</f>
        <v>437000</v>
      </c>
      <c r="H9" s="390"/>
    </row>
    <row r="10" spans="1:8" ht="12.75">
      <c r="A10" s="389"/>
      <c r="B10" s="390"/>
      <c r="C10" s="390"/>
      <c r="D10" s="390"/>
      <c r="E10" s="393"/>
      <c r="F10" s="394"/>
      <c r="G10" s="392"/>
      <c r="H10" s="390"/>
    </row>
    <row r="11" spans="1:8" ht="12.75">
      <c r="A11" s="389" t="s">
        <v>342</v>
      </c>
      <c r="B11" s="390"/>
      <c r="C11" s="390"/>
      <c r="D11" s="390"/>
      <c r="E11" s="393"/>
      <c r="F11" s="394"/>
      <c r="G11" s="392"/>
      <c r="H11" s="390"/>
    </row>
    <row r="12" spans="1:8" ht="12.75">
      <c r="A12" s="389" t="s">
        <v>343</v>
      </c>
      <c r="B12" s="390"/>
      <c r="C12" s="390"/>
      <c r="D12" s="390"/>
      <c r="E12" s="393">
        <v>15000</v>
      </c>
      <c r="F12" s="394">
        <v>27</v>
      </c>
      <c r="G12" s="392">
        <f>E12*F12</f>
        <v>405000</v>
      </c>
      <c r="H12" s="390"/>
    </row>
    <row r="13" spans="1:8" ht="12.75">
      <c r="A13" s="389" t="s">
        <v>344</v>
      </c>
      <c r="B13" s="390"/>
      <c r="C13" s="390"/>
      <c r="D13" s="390"/>
      <c r="E13" s="393">
        <v>15000</v>
      </c>
      <c r="F13" s="394">
        <v>28</v>
      </c>
      <c r="G13" s="392">
        <f>E13*F13</f>
        <v>420000</v>
      </c>
      <c r="H13" s="390"/>
    </row>
    <row r="14" spans="1:8" ht="12.75">
      <c r="A14" s="389"/>
      <c r="B14" s="390"/>
      <c r="C14" s="390"/>
      <c r="D14" s="390"/>
      <c r="E14" s="393"/>
      <c r="F14" s="394"/>
      <c r="G14" s="392"/>
      <c r="H14" s="390"/>
    </row>
    <row r="15" spans="1:8" ht="12.75">
      <c r="A15" s="389" t="s">
        <v>345</v>
      </c>
      <c r="B15" s="390"/>
      <c r="C15" s="390"/>
      <c r="D15" s="390"/>
      <c r="E15" s="393"/>
      <c r="F15" s="394"/>
      <c r="G15" s="392"/>
      <c r="H15" s="390"/>
    </row>
    <row r="16" spans="1:8" ht="12.75">
      <c r="A16" s="389" t="s">
        <v>343</v>
      </c>
      <c r="B16" s="390"/>
      <c r="C16" s="390"/>
      <c r="D16" s="390"/>
      <c r="E16" s="393">
        <v>45000</v>
      </c>
      <c r="F16" s="394">
        <v>80</v>
      </c>
      <c r="G16" s="392">
        <f>E16*F16</f>
        <v>3600000</v>
      </c>
      <c r="H16" s="390"/>
    </row>
    <row r="17" spans="1:8" ht="12.75">
      <c r="A17" s="389" t="s">
        <v>344</v>
      </c>
      <c r="B17" s="390"/>
      <c r="C17" s="390"/>
      <c r="D17" s="390"/>
      <c r="E17" s="393">
        <v>45000</v>
      </c>
      <c r="F17" s="394">
        <v>102</v>
      </c>
      <c r="G17" s="392">
        <f>E17*F17</f>
        <v>4590000</v>
      </c>
      <c r="H17" s="390"/>
    </row>
    <row r="18" spans="1:8" ht="12.75">
      <c r="A18" s="389"/>
      <c r="B18" s="390"/>
      <c r="C18" s="390"/>
      <c r="D18" s="390"/>
      <c r="E18" s="393"/>
      <c r="F18" s="394"/>
      <c r="G18" s="392"/>
      <c r="H18" s="390"/>
    </row>
    <row r="19" spans="1:8" ht="12.75">
      <c r="A19" s="389" t="s">
        <v>346</v>
      </c>
      <c r="B19" s="390"/>
      <c r="C19" s="390"/>
      <c r="D19" s="390"/>
      <c r="E19" s="393"/>
      <c r="F19" s="394"/>
      <c r="G19" s="392"/>
      <c r="H19" s="390"/>
    </row>
    <row r="20" spans="1:8" ht="12.75">
      <c r="A20" s="389" t="s">
        <v>343</v>
      </c>
      <c r="B20" s="390"/>
      <c r="C20" s="390"/>
      <c r="D20" s="390"/>
      <c r="E20" s="393">
        <v>25000</v>
      </c>
      <c r="F20" s="394">
        <v>90</v>
      </c>
      <c r="G20" s="392">
        <f>E20*F20</f>
        <v>2250000</v>
      </c>
      <c r="H20" s="390"/>
    </row>
    <row r="21" spans="1:8" ht="12.75">
      <c r="A21" s="389"/>
      <c r="B21" s="390"/>
      <c r="C21" s="390"/>
      <c r="D21" s="390"/>
      <c r="E21" s="393"/>
      <c r="F21" s="394"/>
      <c r="G21" s="392"/>
      <c r="H21" s="390"/>
    </row>
    <row r="22" spans="1:8" ht="12.75">
      <c r="A22" s="389" t="s">
        <v>347</v>
      </c>
      <c r="B22" s="390"/>
      <c r="C22" s="390"/>
      <c r="D22" s="390"/>
      <c r="E22" s="393"/>
      <c r="F22" s="394"/>
      <c r="G22" s="392"/>
      <c r="H22" s="390"/>
    </row>
    <row r="23" spans="1:8" ht="12.75">
      <c r="A23" s="395" t="s">
        <v>348</v>
      </c>
      <c r="B23" s="390"/>
      <c r="C23" s="390"/>
      <c r="D23" s="390"/>
      <c r="E23" s="393"/>
      <c r="F23" s="394"/>
      <c r="G23" s="392"/>
      <c r="H23" s="390"/>
    </row>
    <row r="24" spans="1:8" ht="12.75">
      <c r="A24" s="389" t="s">
        <v>339</v>
      </c>
      <c r="B24" s="390"/>
      <c r="C24" s="390"/>
      <c r="D24" s="390"/>
      <c r="E24" s="393">
        <v>55000</v>
      </c>
      <c r="F24" s="394">
        <v>5</v>
      </c>
      <c r="G24" s="392">
        <f>E24*F24</f>
        <v>275000</v>
      </c>
      <c r="H24" s="390"/>
    </row>
    <row r="25" spans="1:8" ht="12.75">
      <c r="A25" s="389" t="s">
        <v>349</v>
      </c>
      <c r="B25" s="390"/>
      <c r="C25" s="390"/>
      <c r="D25" s="390"/>
      <c r="E25" s="393">
        <v>55000</v>
      </c>
      <c r="F25" s="394">
        <v>12</v>
      </c>
      <c r="G25" s="392">
        <f>E25*F25</f>
        <v>660000</v>
      </c>
      <c r="H25" s="390"/>
    </row>
    <row r="26" spans="1:8" ht="12.75">
      <c r="A26" s="395" t="s">
        <v>350</v>
      </c>
      <c r="B26" s="390"/>
      <c r="C26" s="390"/>
      <c r="D26" s="390"/>
      <c r="E26" s="393"/>
      <c r="F26" s="394"/>
      <c r="G26" s="392"/>
      <c r="H26" s="390"/>
    </row>
    <row r="27" spans="1:8" ht="12.75">
      <c r="A27" s="389" t="s">
        <v>339</v>
      </c>
      <c r="B27" s="390"/>
      <c r="C27" s="390"/>
      <c r="D27" s="390"/>
      <c r="E27" s="393">
        <v>55000</v>
      </c>
      <c r="F27" s="394">
        <v>2</v>
      </c>
      <c r="G27" s="392">
        <f>E27*F27</f>
        <v>110000</v>
      </c>
      <c r="H27" s="390"/>
    </row>
    <row r="28" spans="1:8" ht="12.75">
      <c r="A28" s="389" t="s">
        <v>351</v>
      </c>
      <c r="B28" s="390"/>
      <c r="C28" s="390"/>
      <c r="D28" s="390"/>
      <c r="E28" s="393"/>
      <c r="F28" s="394"/>
      <c r="G28" s="392"/>
      <c r="H28" s="390"/>
    </row>
    <row r="29" spans="1:8" ht="12.75">
      <c r="A29" s="389" t="s">
        <v>343</v>
      </c>
      <c r="B29" s="390"/>
      <c r="C29" s="390"/>
      <c r="D29" s="390"/>
      <c r="E29" s="393">
        <v>10000</v>
      </c>
      <c r="F29" s="394">
        <v>38</v>
      </c>
      <c r="G29" s="392">
        <f>E29*F29</f>
        <v>380000</v>
      </c>
      <c r="H29" s="390"/>
    </row>
    <row r="30" spans="1:8" ht="12.75">
      <c r="A30" s="389" t="s">
        <v>344</v>
      </c>
      <c r="B30" s="390"/>
      <c r="C30" s="390"/>
      <c r="D30" s="390"/>
      <c r="E30" s="393">
        <v>10000</v>
      </c>
      <c r="F30" s="394">
        <v>60</v>
      </c>
      <c r="G30" s="392">
        <f>E30*F30</f>
        <v>600000</v>
      </c>
      <c r="H30" s="390"/>
    </row>
    <row r="31" spans="1:8" ht="12.75">
      <c r="A31" s="389" t="s">
        <v>352</v>
      </c>
      <c r="B31" s="390"/>
      <c r="C31" s="390"/>
      <c r="D31" s="390"/>
      <c r="E31" s="393"/>
      <c r="F31" s="394"/>
      <c r="G31" s="392"/>
      <c r="H31" s="390"/>
    </row>
    <row r="32" spans="1:8" ht="12.75">
      <c r="A32" s="389"/>
      <c r="B32" s="390"/>
      <c r="C32" s="390"/>
      <c r="D32" s="390"/>
      <c r="E32" s="393"/>
      <c r="F32" s="394"/>
      <c r="G32" s="392"/>
      <c r="H32" s="390"/>
    </row>
    <row r="33" spans="1:8" s="401" customFormat="1" ht="12.75">
      <c r="A33" s="397" t="s">
        <v>353</v>
      </c>
      <c r="B33" s="398"/>
      <c r="C33" s="398"/>
      <c r="D33" s="398"/>
      <c r="E33" s="399">
        <v>720</v>
      </c>
      <c r="F33" s="400">
        <v>200</v>
      </c>
      <c r="G33" s="396">
        <f>E33*F33</f>
        <v>144000</v>
      </c>
      <c r="H33" s="398"/>
    </row>
    <row r="34" spans="1:8" ht="12.75">
      <c r="A34" s="389"/>
      <c r="B34" s="390"/>
      <c r="C34" s="390"/>
      <c r="D34" s="390"/>
      <c r="E34" s="393"/>
      <c r="F34" s="394"/>
      <c r="G34" s="392"/>
      <c r="H34" s="390"/>
    </row>
    <row r="35" spans="1:8" ht="12.75">
      <c r="A35" s="402" t="s">
        <v>354</v>
      </c>
      <c r="B35" s="390"/>
      <c r="C35" s="390"/>
      <c r="D35" s="390"/>
      <c r="E35" s="393"/>
      <c r="F35" s="390"/>
      <c r="G35" s="392"/>
      <c r="H35" s="390"/>
    </row>
    <row r="36" spans="1:8" ht="12.75">
      <c r="A36" s="389" t="s">
        <v>355</v>
      </c>
      <c r="B36" s="390"/>
      <c r="C36" s="390"/>
      <c r="D36" s="390"/>
      <c r="E36" s="393">
        <v>11700</v>
      </c>
      <c r="F36" s="394">
        <v>13</v>
      </c>
      <c r="G36" s="392">
        <f>E36*F36</f>
        <v>152100</v>
      </c>
      <c r="H36" s="390"/>
    </row>
    <row r="37" spans="1:8" ht="12.75">
      <c r="A37" s="389"/>
      <c r="B37" s="390"/>
      <c r="C37" s="390"/>
      <c r="D37" s="390"/>
      <c r="E37" s="393"/>
      <c r="F37" s="390"/>
      <c r="G37" s="392"/>
      <c r="H37" s="390"/>
    </row>
    <row r="38" spans="1:8" ht="12.75">
      <c r="A38" s="389" t="s">
        <v>356</v>
      </c>
      <c r="B38" s="390"/>
      <c r="C38" s="390"/>
      <c r="D38" s="390"/>
      <c r="E38" s="393"/>
      <c r="F38" s="394"/>
      <c r="G38" s="392"/>
      <c r="H38" s="390"/>
    </row>
    <row r="39" spans="1:8" ht="12.75">
      <c r="A39" s="389" t="s">
        <v>357</v>
      </c>
      <c r="B39" s="390"/>
      <c r="C39" s="390"/>
      <c r="D39" s="390"/>
      <c r="E39" s="393"/>
      <c r="F39" s="394"/>
      <c r="G39" s="392"/>
      <c r="H39" s="390"/>
    </row>
    <row r="40" spans="1:8" ht="12.75">
      <c r="A40" s="395" t="s">
        <v>358</v>
      </c>
      <c r="B40" s="390"/>
      <c r="C40" s="390"/>
      <c r="D40" s="390"/>
      <c r="E40" s="393">
        <v>2350</v>
      </c>
      <c r="F40" s="394">
        <v>113</v>
      </c>
      <c r="G40" s="392">
        <v>239033</v>
      </c>
      <c r="H40" s="390"/>
    </row>
    <row r="41" spans="1:8" ht="12.75">
      <c r="A41" s="395" t="s">
        <v>359</v>
      </c>
      <c r="B41" s="390"/>
      <c r="C41" s="390"/>
      <c r="D41" s="390"/>
      <c r="E41" s="393">
        <v>1400</v>
      </c>
      <c r="F41" s="394">
        <v>203</v>
      </c>
      <c r="G41" s="392">
        <f>E41*F41</f>
        <v>284200</v>
      </c>
      <c r="H41" s="390"/>
    </row>
    <row r="42" spans="1:8" ht="12.75">
      <c r="A42" s="395" t="s">
        <v>360</v>
      </c>
      <c r="B42" s="390"/>
      <c r="C42" s="390"/>
      <c r="D42" s="390"/>
      <c r="E42" s="393">
        <v>600</v>
      </c>
      <c r="F42" s="394">
        <v>203</v>
      </c>
      <c r="G42" s="392">
        <f>E42*F42</f>
        <v>121800</v>
      </c>
      <c r="H42" s="390"/>
    </row>
    <row r="43" spans="1:7" ht="13.5" thickBot="1">
      <c r="A43" s="389"/>
      <c r="G43" s="392"/>
    </row>
    <row r="44" spans="1:8" ht="13.5" hidden="1" thickBot="1">
      <c r="A44" s="389"/>
      <c r="B44" s="390"/>
      <c r="C44" s="390"/>
      <c r="D44" s="390"/>
      <c r="E44" s="393"/>
      <c r="F44" s="394"/>
      <c r="G44" s="392"/>
      <c r="H44" s="390"/>
    </row>
    <row r="45" spans="1:8" ht="13.5" hidden="1" thickBot="1">
      <c r="A45" s="389"/>
      <c r="B45" s="390"/>
      <c r="C45" s="390"/>
      <c r="D45" s="390"/>
      <c r="E45" s="393"/>
      <c r="F45" s="394"/>
      <c r="G45" s="392"/>
      <c r="H45" s="390"/>
    </row>
    <row r="46" spans="1:8" ht="13.5" hidden="1" thickBot="1">
      <c r="A46" s="389"/>
      <c r="B46" s="390"/>
      <c r="C46" s="390"/>
      <c r="D46" s="390"/>
      <c r="E46" s="393"/>
      <c r="F46" s="394"/>
      <c r="G46" s="392"/>
      <c r="H46" s="390"/>
    </row>
    <row r="47" spans="1:8" ht="13.5" hidden="1" thickBot="1">
      <c r="A47" s="389"/>
      <c r="B47" s="390"/>
      <c r="C47" s="390"/>
      <c r="D47" s="390"/>
      <c r="E47" s="393"/>
      <c r="F47" s="394"/>
      <c r="G47" s="392"/>
      <c r="H47" s="390"/>
    </row>
    <row r="48" spans="1:8" ht="13.5" hidden="1" thickBot="1">
      <c r="A48" s="389"/>
      <c r="B48" s="390"/>
      <c r="C48" s="390"/>
      <c r="D48" s="390"/>
      <c r="E48" s="393"/>
      <c r="F48" s="394"/>
      <c r="G48" s="392"/>
      <c r="H48" s="390"/>
    </row>
    <row r="49" spans="1:8" ht="13.5" hidden="1" thickBot="1">
      <c r="A49" s="389"/>
      <c r="B49" s="390"/>
      <c r="C49" s="390"/>
      <c r="D49" s="390"/>
      <c r="E49" s="393"/>
      <c r="F49" s="390"/>
      <c r="G49" s="392"/>
      <c r="H49" s="390"/>
    </row>
    <row r="50" spans="1:8" ht="13.5" thickBot="1">
      <c r="A50" s="403" t="s">
        <v>361</v>
      </c>
      <c r="B50" s="404"/>
      <c r="C50" s="404"/>
      <c r="D50" s="404"/>
      <c r="E50" s="405"/>
      <c r="F50" s="406"/>
      <c r="G50" s="407">
        <f>SUM(G6:G43)</f>
        <v>56348133</v>
      </c>
      <c r="H50" s="408"/>
    </row>
    <row r="51" spans="1:8" ht="12.75">
      <c r="A51" s="409"/>
      <c r="B51" s="408"/>
      <c r="C51" s="408"/>
      <c r="D51" s="408"/>
      <c r="E51" s="410"/>
      <c r="F51" s="411"/>
      <c r="G51" s="412"/>
      <c r="H51" s="408"/>
    </row>
    <row r="52" spans="1:8" ht="12.75">
      <c r="A52" s="409" t="s">
        <v>362</v>
      </c>
      <c r="B52" s="408"/>
      <c r="C52" s="408"/>
      <c r="D52" s="408"/>
      <c r="E52" s="413"/>
      <c r="F52" s="411"/>
      <c r="G52" s="412"/>
      <c r="H52" s="408"/>
    </row>
    <row r="53" spans="1:8" ht="12.75">
      <c r="A53" s="414" t="s">
        <v>363</v>
      </c>
      <c r="B53" s="415"/>
      <c r="C53" s="415"/>
      <c r="D53" s="415"/>
      <c r="E53" s="416">
        <v>65000</v>
      </c>
      <c r="F53" s="390">
        <v>56</v>
      </c>
      <c r="G53" s="392">
        <v>3640000</v>
      </c>
      <c r="H53" s="390"/>
    </row>
    <row r="54" spans="1:8" ht="12.75">
      <c r="A54" s="417" t="s">
        <v>364</v>
      </c>
      <c r="B54" s="390"/>
      <c r="C54" s="390"/>
      <c r="D54" s="390"/>
      <c r="E54" s="393">
        <v>32500</v>
      </c>
      <c r="F54" s="390">
        <v>56</v>
      </c>
      <c r="G54" s="392">
        <v>1820000</v>
      </c>
      <c r="H54" s="390"/>
    </row>
    <row r="55" spans="1:8" ht="13.5" thickBot="1">
      <c r="A55" s="418" t="s">
        <v>365</v>
      </c>
      <c r="B55" s="419"/>
      <c r="C55" s="419"/>
      <c r="D55" s="419"/>
      <c r="E55" s="420"/>
      <c r="F55" s="419"/>
      <c r="G55" s="421">
        <f>G50+G53+G54</f>
        <v>61808133</v>
      </c>
      <c r="H55" s="40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 CE,Félkövér"&amp;14Általános Iskola 2006. évi
állami támogatása&amp;R12/c.sz. melléklet                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G9" sqref="G9"/>
    </sheetView>
  </sheetViews>
  <sheetFormatPr defaultColWidth="9.140625" defaultRowHeight="12.75"/>
  <sheetData>
    <row r="1" ht="12.75">
      <c r="H1" t="s">
        <v>573</v>
      </c>
    </row>
    <row r="2" spans="3:7" ht="14.25">
      <c r="C2" s="521" t="s">
        <v>537</v>
      </c>
      <c r="D2" s="521"/>
      <c r="E2" s="521"/>
      <c r="F2" s="521"/>
      <c r="G2" s="521"/>
    </row>
    <row r="3" spans="3:7" ht="14.25">
      <c r="C3" s="521" t="s">
        <v>574</v>
      </c>
      <c r="D3" s="521"/>
      <c r="E3" s="521"/>
      <c r="F3" s="521"/>
      <c r="G3" s="521"/>
    </row>
    <row r="6" spans="1:7" ht="12.75">
      <c r="A6" s="522" t="s">
        <v>2</v>
      </c>
      <c r="B6" s="523"/>
      <c r="C6" s="523"/>
      <c r="D6" s="566" t="s">
        <v>31</v>
      </c>
      <c r="E6" s="523" t="s">
        <v>179</v>
      </c>
      <c r="F6" s="566" t="s">
        <v>5</v>
      </c>
      <c r="G6" s="544" t="s">
        <v>575</v>
      </c>
    </row>
    <row r="7" spans="1:7" ht="12.75">
      <c r="A7" s="537"/>
      <c r="B7" s="538"/>
      <c r="C7" s="538"/>
      <c r="D7" s="555"/>
      <c r="E7" s="538"/>
      <c r="F7" s="555"/>
      <c r="G7" s="551" t="s">
        <v>576</v>
      </c>
    </row>
    <row r="8" spans="1:7" ht="12.75">
      <c r="A8" s="526"/>
      <c r="B8" s="322"/>
      <c r="C8" s="322"/>
      <c r="D8" s="554"/>
      <c r="E8" s="322"/>
      <c r="F8" s="554"/>
      <c r="G8" s="547"/>
    </row>
    <row r="9" spans="1:7" ht="12.75">
      <c r="A9" s="526" t="s">
        <v>577</v>
      </c>
      <c r="B9" s="322"/>
      <c r="C9" s="322"/>
      <c r="D9" s="554"/>
      <c r="E9" s="322"/>
      <c r="F9" s="554"/>
      <c r="G9" s="547"/>
    </row>
    <row r="10" spans="1:7" ht="12.75">
      <c r="A10" s="526"/>
      <c r="B10" s="322"/>
      <c r="C10" s="322"/>
      <c r="D10" s="554"/>
      <c r="E10" s="322"/>
      <c r="F10" s="554"/>
      <c r="G10" s="547"/>
    </row>
    <row r="11" spans="1:7" ht="12.75">
      <c r="A11" s="526" t="s">
        <v>564</v>
      </c>
      <c r="B11" s="322"/>
      <c r="C11" s="322"/>
      <c r="D11" s="554">
        <v>20</v>
      </c>
      <c r="E11" s="322">
        <v>20</v>
      </c>
      <c r="F11" s="554">
        <v>22</v>
      </c>
      <c r="G11" s="581">
        <v>1.1</v>
      </c>
    </row>
    <row r="12" spans="1:7" ht="12.75">
      <c r="A12" s="526" t="s">
        <v>578</v>
      </c>
      <c r="B12" s="322"/>
      <c r="C12" s="322"/>
      <c r="D12" s="554"/>
      <c r="E12" s="322"/>
      <c r="F12" s="554">
        <v>2</v>
      </c>
      <c r="G12" s="547"/>
    </row>
    <row r="13" spans="1:7" ht="12.75">
      <c r="A13" s="526" t="s">
        <v>579</v>
      </c>
      <c r="B13" s="322"/>
      <c r="C13" s="322"/>
      <c r="D13" s="554"/>
      <c r="E13" s="322"/>
      <c r="F13" s="554">
        <v>12</v>
      </c>
      <c r="G13" s="547"/>
    </row>
    <row r="14" spans="1:7" ht="12.75">
      <c r="A14" s="526" t="s">
        <v>580</v>
      </c>
      <c r="B14" s="322"/>
      <c r="C14" s="322"/>
      <c r="D14" s="554">
        <v>32494</v>
      </c>
      <c r="E14" s="322">
        <v>32494</v>
      </c>
      <c r="F14" s="554">
        <v>32494</v>
      </c>
      <c r="G14" s="581">
        <v>1</v>
      </c>
    </row>
    <row r="15" spans="1:7" ht="12.75">
      <c r="A15" s="526" t="s">
        <v>581</v>
      </c>
      <c r="B15" s="322"/>
      <c r="C15" s="322"/>
      <c r="D15" s="554"/>
      <c r="E15" s="322">
        <v>1285</v>
      </c>
      <c r="F15" s="554">
        <v>1285</v>
      </c>
      <c r="G15" s="581">
        <v>1</v>
      </c>
    </row>
    <row r="16" spans="1:7" ht="12.75">
      <c r="A16" s="526" t="s">
        <v>582</v>
      </c>
      <c r="B16" s="322"/>
      <c r="C16" s="322"/>
      <c r="D16" s="554">
        <v>2438</v>
      </c>
      <c r="E16" s="322">
        <v>2438</v>
      </c>
      <c r="F16" s="554">
        <v>2438</v>
      </c>
      <c r="G16" s="581">
        <v>1</v>
      </c>
    </row>
    <row r="17" spans="1:7" ht="12.75">
      <c r="A17" s="526"/>
      <c r="B17" s="322"/>
      <c r="C17" s="322"/>
      <c r="D17" s="554"/>
      <c r="E17" s="322"/>
      <c r="F17" s="554"/>
      <c r="G17" s="547"/>
    </row>
    <row r="18" spans="1:7" ht="14.25">
      <c r="A18" s="529" t="s">
        <v>298</v>
      </c>
      <c r="B18" s="545"/>
      <c r="C18" s="545"/>
      <c r="D18" s="582">
        <v>34952</v>
      </c>
      <c r="E18" s="545">
        <f>SUM(E11:E16)</f>
        <v>36237</v>
      </c>
      <c r="F18" s="582">
        <f>SUM(F11:F16)</f>
        <v>36253</v>
      </c>
      <c r="G18" s="583">
        <v>1</v>
      </c>
    </row>
    <row r="19" spans="1:7" ht="12.75">
      <c r="A19" s="526"/>
      <c r="B19" s="322"/>
      <c r="C19" s="322"/>
      <c r="D19" s="554"/>
      <c r="E19" s="322"/>
      <c r="F19" s="554"/>
      <c r="G19" s="547"/>
    </row>
    <row r="20" spans="1:7" ht="12.75">
      <c r="A20" s="526" t="s">
        <v>583</v>
      </c>
      <c r="B20" s="322"/>
      <c r="C20" s="322"/>
      <c r="D20" s="554"/>
      <c r="E20" s="322"/>
      <c r="F20" s="554"/>
      <c r="G20" s="547"/>
    </row>
    <row r="21" spans="1:7" ht="12.75">
      <c r="A21" s="526"/>
      <c r="B21" s="322"/>
      <c r="C21" s="322"/>
      <c r="D21" s="554"/>
      <c r="E21" s="322"/>
      <c r="F21" s="554"/>
      <c r="G21" s="547"/>
    </row>
    <row r="22" spans="1:7" ht="12.75">
      <c r="A22" s="526" t="s">
        <v>181</v>
      </c>
      <c r="B22" s="322"/>
      <c r="C22" s="322"/>
      <c r="D22" s="554">
        <v>22570</v>
      </c>
      <c r="E22" s="322">
        <v>23337</v>
      </c>
      <c r="F22" s="554">
        <v>21609</v>
      </c>
      <c r="G22" s="581">
        <v>0.93</v>
      </c>
    </row>
    <row r="23" spans="1:7" ht="12.75">
      <c r="A23" s="526" t="s">
        <v>182</v>
      </c>
      <c r="B23" s="322"/>
      <c r="C23" s="322"/>
      <c r="D23" s="554">
        <v>6985</v>
      </c>
      <c r="E23" s="322">
        <v>7177</v>
      </c>
      <c r="F23" s="554">
        <v>6642</v>
      </c>
      <c r="G23" s="581">
        <v>0.93</v>
      </c>
    </row>
    <row r="24" spans="1:7" ht="12.75">
      <c r="A24" s="526" t="s">
        <v>139</v>
      </c>
      <c r="B24" s="322"/>
      <c r="C24" s="322"/>
      <c r="D24" s="554">
        <v>4984</v>
      </c>
      <c r="E24" s="322">
        <v>5310</v>
      </c>
      <c r="F24" s="554">
        <v>4538</v>
      </c>
      <c r="G24" s="581">
        <v>0.85</v>
      </c>
    </row>
    <row r="25" spans="1:7" ht="12.75">
      <c r="A25" s="526" t="s">
        <v>148</v>
      </c>
      <c r="B25" s="322"/>
      <c r="C25" s="322"/>
      <c r="D25" s="554">
        <v>413</v>
      </c>
      <c r="E25" s="584">
        <v>413</v>
      </c>
      <c r="F25" s="554">
        <v>417</v>
      </c>
      <c r="G25" s="581">
        <v>1.01</v>
      </c>
    </row>
    <row r="26" spans="1:7" ht="12.75">
      <c r="A26" s="526" t="s">
        <v>571</v>
      </c>
      <c r="B26" s="322"/>
      <c r="C26" s="322"/>
      <c r="D26" s="554"/>
      <c r="E26" s="322"/>
      <c r="F26" s="554">
        <v>7</v>
      </c>
      <c r="G26" s="547"/>
    </row>
    <row r="27" spans="1:7" ht="12.75">
      <c r="A27" s="526"/>
      <c r="B27" s="322"/>
      <c r="C27" s="322"/>
      <c r="D27" s="554"/>
      <c r="E27" s="322"/>
      <c r="F27" s="554"/>
      <c r="G27" s="547"/>
    </row>
    <row r="28" spans="1:7" ht="14.25">
      <c r="A28" s="529" t="s">
        <v>293</v>
      </c>
      <c r="B28" s="545"/>
      <c r="C28" s="545"/>
      <c r="D28" s="582">
        <v>34952</v>
      </c>
      <c r="E28" s="545">
        <f>SUM(E22:E26)</f>
        <v>36237</v>
      </c>
      <c r="F28" s="582">
        <f>SUM(F22:F27)</f>
        <v>33213</v>
      </c>
      <c r="G28" s="583">
        <v>0.92</v>
      </c>
    </row>
    <row r="32" spans="1:4" ht="12.75">
      <c r="A32" t="s">
        <v>584</v>
      </c>
      <c r="D32" t="s">
        <v>585</v>
      </c>
    </row>
    <row r="33" spans="1:4" ht="12.75">
      <c r="A33" t="s">
        <v>586</v>
      </c>
      <c r="D33" t="s">
        <v>587</v>
      </c>
    </row>
    <row r="34" spans="1:4" ht="12.75">
      <c r="A34" t="s">
        <v>588</v>
      </c>
      <c r="D34" t="s">
        <v>589</v>
      </c>
    </row>
    <row r="36" spans="1:5" ht="12.75">
      <c r="A36" s="593" t="s">
        <v>590</v>
      </c>
      <c r="B36" s="593"/>
      <c r="C36" s="593"/>
      <c r="D36" s="593"/>
      <c r="E36" s="593"/>
    </row>
    <row r="37" ht="12.75">
      <c r="D37" t="s">
        <v>0</v>
      </c>
    </row>
    <row r="39" ht="12.75">
      <c r="A39" t="s">
        <v>591</v>
      </c>
    </row>
    <row r="41" spans="1:4" ht="12.75">
      <c r="A41" t="s">
        <v>592</v>
      </c>
      <c r="D41" t="s">
        <v>593</v>
      </c>
    </row>
    <row r="42" spans="1:4" ht="15">
      <c r="A42" t="s">
        <v>594</v>
      </c>
      <c r="D42" s="585" t="s">
        <v>595</v>
      </c>
    </row>
    <row r="43" spans="1:4" ht="12.75">
      <c r="A43" t="s">
        <v>596</v>
      </c>
      <c r="D43" t="s">
        <v>597</v>
      </c>
    </row>
    <row r="46" spans="1:5" ht="12.75">
      <c r="A46" t="s">
        <v>598</v>
      </c>
      <c r="E46" t="s">
        <v>599</v>
      </c>
    </row>
    <row r="47" spans="1:5" ht="12.75">
      <c r="A47" t="s">
        <v>600</v>
      </c>
      <c r="E47" t="s">
        <v>601</v>
      </c>
    </row>
    <row r="48" spans="1:5" ht="12.75">
      <c r="A48" t="s">
        <v>602</v>
      </c>
      <c r="E48" s="586">
        <v>0</v>
      </c>
    </row>
  </sheetData>
  <mergeCells count="1">
    <mergeCell ref="A36:E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11" sqref="D11"/>
    </sheetView>
  </sheetViews>
  <sheetFormatPr defaultColWidth="9.140625" defaultRowHeight="12.75"/>
  <cols>
    <col min="1" max="1" width="48.8515625" style="124" customWidth="1"/>
    <col min="2" max="2" width="15.7109375" style="124" customWidth="1"/>
    <col min="3" max="3" width="15.7109375" style="126" customWidth="1"/>
    <col min="4" max="16384" width="9.140625" style="124" customWidth="1"/>
  </cols>
  <sheetData>
    <row r="1" spans="1:3" ht="18">
      <c r="A1" s="589"/>
      <c r="B1" s="589"/>
      <c r="C1" s="589"/>
    </row>
    <row r="2" spans="1:5" ht="15.75">
      <c r="A2" s="590"/>
      <c r="B2" s="590"/>
      <c r="C2" s="590"/>
      <c r="E2" s="125"/>
    </row>
    <row r="3" spans="1:3" ht="15.75">
      <c r="A3" s="590"/>
      <c r="B3" s="590"/>
      <c r="C3" s="590"/>
    </row>
    <row r="4" ht="15.75" thickBot="1">
      <c r="C4" s="126" t="s">
        <v>122</v>
      </c>
    </row>
    <row r="5" spans="1:3" ht="15" customHeight="1">
      <c r="A5" s="127"/>
      <c r="B5" s="587" t="s">
        <v>152</v>
      </c>
      <c r="C5" s="588"/>
    </row>
    <row r="6" spans="1:3" ht="15" customHeight="1" thickBot="1">
      <c r="A6" s="128"/>
      <c r="B6" s="129" t="s">
        <v>153</v>
      </c>
      <c r="C6" s="130" t="s">
        <v>154</v>
      </c>
    </row>
    <row r="7" spans="1:3" ht="15" customHeight="1">
      <c r="A7" s="131" t="s">
        <v>63</v>
      </c>
      <c r="B7" s="132"/>
      <c r="C7" s="133"/>
    </row>
    <row r="8" spans="1:3" ht="15" customHeight="1">
      <c r="A8" s="134" t="s">
        <v>155</v>
      </c>
      <c r="B8" s="140">
        <f>SUM(B9:B12)</f>
        <v>625420</v>
      </c>
      <c r="C8" s="145">
        <f>SUM(C9:C12)</f>
        <v>524798</v>
      </c>
    </row>
    <row r="9" spans="1:3" ht="15" customHeight="1">
      <c r="A9" s="135" t="s">
        <v>156</v>
      </c>
      <c r="B9" s="141">
        <v>790</v>
      </c>
      <c r="C9" s="136">
        <v>1149</v>
      </c>
    </row>
    <row r="10" spans="1:3" ht="15" customHeight="1">
      <c r="A10" s="135" t="s">
        <v>157</v>
      </c>
      <c r="B10" s="141">
        <v>469041</v>
      </c>
      <c r="C10" s="136">
        <v>522356</v>
      </c>
    </row>
    <row r="11" spans="1:3" ht="15" customHeight="1">
      <c r="A11" s="135" t="s">
        <v>158</v>
      </c>
      <c r="B11" s="141">
        <v>155589</v>
      </c>
      <c r="C11" s="136">
        <v>1293</v>
      </c>
    </row>
    <row r="12" spans="1:3" ht="15" customHeight="1">
      <c r="A12" s="135" t="s">
        <v>159</v>
      </c>
      <c r="B12" s="141">
        <v>0</v>
      </c>
      <c r="C12" s="136"/>
    </row>
    <row r="13" spans="1:3" ht="15" customHeight="1">
      <c r="A13" s="135"/>
      <c r="B13" s="141"/>
      <c r="C13" s="136"/>
    </row>
    <row r="14" spans="1:3" ht="15" customHeight="1">
      <c r="A14" s="134" t="s">
        <v>160</v>
      </c>
      <c r="B14" s="140">
        <f>SUM(B15:B19)</f>
        <v>34280</v>
      </c>
      <c r="C14" s="145">
        <f>SUM(C15:C19)</f>
        <v>195881</v>
      </c>
    </row>
    <row r="15" spans="1:3" ht="15" customHeight="1">
      <c r="A15" s="135" t="s">
        <v>161</v>
      </c>
      <c r="B15" s="141">
        <v>263</v>
      </c>
      <c r="C15" s="136">
        <v>331</v>
      </c>
    </row>
    <row r="16" spans="1:3" ht="15" customHeight="1">
      <c r="A16" s="135" t="s">
        <v>162</v>
      </c>
      <c r="B16" s="141">
        <v>3887</v>
      </c>
      <c r="C16" s="136">
        <v>154419</v>
      </c>
    </row>
    <row r="17" spans="1:3" ht="15" customHeight="1">
      <c r="A17" s="135" t="s">
        <v>163</v>
      </c>
      <c r="B17" s="141">
        <v>12127</v>
      </c>
      <c r="C17" s="136">
        <v>24342</v>
      </c>
    </row>
    <row r="18" spans="1:3" ht="15" customHeight="1">
      <c r="A18" s="135" t="s">
        <v>164</v>
      </c>
      <c r="B18" s="141">
        <v>12701</v>
      </c>
      <c r="C18" s="136">
        <v>11625</v>
      </c>
    </row>
    <row r="19" spans="1:3" ht="15" customHeight="1">
      <c r="A19" s="135" t="s">
        <v>165</v>
      </c>
      <c r="B19" s="141">
        <v>5302</v>
      </c>
      <c r="C19" s="136">
        <v>5164</v>
      </c>
    </row>
    <row r="20" spans="1:3" ht="15" customHeight="1" thickBot="1">
      <c r="A20" s="135"/>
      <c r="B20" s="142"/>
      <c r="C20" s="137"/>
    </row>
    <row r="21" spans="1:3" ht="15" customHeight="1" thickBot="1">
      <c r="A21" s="138" t="s">
        <v>166</v>
      </c>
      <c r="B21" s="144">
        <f>B8+B14</f>
        <v>659700</v>
      </c>
      <c r="C21" s="146">
        <f>C8+C14</f>
        <v>720679</v>
      </c>
    </row>
    <row r="22" spans="1:3" ht="15" customHeight="1">
      <c r="A22" s="135"/>
      <c r="B22" s="143"/>
      <c r="C22" s="139"/>
    </row>
    <row r="23" spans="1:3" ht="15" customHeight="1">
      <c r="A23" s="131" t="s">
        <v>65</v>
      </c>
      <c r="B23" s="141"/>
      <c r="C23" s="136"/>
    </row>
    <row r="24" spans="1:3" ht="15" customHeight="1">
      <c r="A24" s="134" t="s">
        <v>167</v>
      </c>
      <c r="B24" s="140">
        <f>SUM(B25:B27)</f>
        <v>637454</v>
      </c>
      <c r="C24" s="145">
        <f>SUM(C25:C27)</f>
        <v>645932</v>
      </c>
    </row>
    <row r="25" spans="1:3" ht="15" customHeight="1">
      <c r="A25" s="135" t="s">
        <v>168</v>
      </c>
      <c r="B25" s="141">
        <v>12859</v>
      </c>
      <c r="C25" s="136">
        <v>12859</v>
      </c>
    </row>
    <row r="26" spans="1:3" ht="15" customHeight="1">
      <c r="A26" s="135" t="s">
        <v>169</v>
      </c>
      <c r="B26" s="141">
        <v>624595</v>
      </c>
      <c r="C26" s="136">
        <v>633073</v>
      </c>
    </row>
    <row r="27" spans="1:3" ht="15" customHeight="1">
      <c r="A27" s="135" t="s">
        <v>170</v>
      </c>
      <c r="B27" s="141">
        <v>0</v>
      </c>
      <c r="C27" s="136">
        <v>0</v>
      </c>
    </row>
    <row r="28" spans="1:3" ht="15" customHeight="1">
      <c r="A28" s="135"/>
      <c r="B28" s="141"/>
      <c r="C28" s="136"/>
    </row>
    <row r="29" spans="1:3" ht="15" customHeight="1">
      <c r="A29" s="134" t="s">
        <v>171</v>
      </c>
      <c r="B29" s="140">
        <v>8806</v>
      </c>
      <c r="C29" s="145">
        <v>7940</v>
      </c>
    </row>
    <row r="30" spans="1:3" ht="15" customHeight="1">
      <c r="A30" s="135" t="s">
        <v>172</v>
      </c>
      <c r="B30" s="141">
        <v>8806</v>
      </c>
      <c r="C30" s="136">
        <v>7940</v>
      </c>
    </row>
    <row r="31" spans="1:3" ht="15" customHeight="1">
      <c r="A31" s="135" t="s">
        <v>173</v>
      </c>
      <c r="B31" s="141">
        <v>0</v>
      </c>
      <c r="C31" s="136">
        <v>0</v>
      </c>
    </row>
    <row r="32" spans="1:3" ht="15" customHeight="1">
      <c r="A32" s="135"/>
      <c r="B32" s="141"/>
      <c r="C32" s="136"/>
    </row>
    <row r="33" spans="1:3" ht="15" customHeight="1">
      <c r="A33" s="134" t="s">
        <v>174</v>
      </c>
      <c r="B33" s="140">
        <f>SUM(B34:B36)</f>
        <v>13440</v>
      </c>
      <c r="C33" s="145">
        <f>SUM(C34:C36)</f>
        <v>66807</v>
      </c>
    </row>
    <row r="34" spans="1:3" ht="15" customHeight="1">
      <c r="A34" s="135" t="s">
        <v>175</v>
      </c>
      <c r="B34" s="141">
        <v>1235</v>
      </c>
      <c r="C34" s="136">
        <v>55107</v>
      </c>
    </row>
    <row r="35" spans="1:3" ht="15" customHeight="1">
      <c r="A35" s="135" t="s">
        <v>176</v>
      </c>
      <c r="B35" s="141">
        <v>3008</v>
      </c>
      <c r="C35" s="136">
        <v>2851</v>
      </c>
    </row>
    <row r="36" spans="1:3" ht="15" customHeight="1">
      <c r="A36" s="135" t="s">
        <v>177</v>
      </c>
      <c r="B36" s="141">
        <v>9197</v>
      </c>
      <c r="C36" s="136">
        <v>8849</v>
      </c>
    </row>
    <row r="37" spans="1:3" ht="15" customHeight="1" thickBot="1">
      <c r="A37" s="135"/>
      <c r="B37" s="142"/>
      <c r="C37" s="137"/>
    </row>
    <row r="38" spans="1:3" ht="15" customHeight="1" thickBot="1">
      <c r="A38" s="138" t="s">
        <v>178</v>
      </c>
      <c r="B38" s="144">
        <f>B24+B29+B33</f>
        <v>659700</v>
      </c>
      <c r="C38" s="146">
        <f>C24+C29+C33</f>
        <v>720679</v>
      </c>
    </row>
  </sheetData>
  <mergeCells count="4">
    <mergeCell ref="B5:C5"/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&amp;C&amp;"Arial,Félkövér"&amp;14Palotás Önkormányzati Összesítő
Egyszerűsített mérleg
2006. év&amp;R1/b.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T25" sqref="T25"/>
    </sheetView>
  </sheetViews>
  <sheetFormatPr defaultColWidth="9.140625" defaultRowHeight="12.75"/>
  <cols>
    <col min="3" max="3" width="8.7109375" style="0" customWidth="1"/>
    <col min="4" max="4" width="6.28125" style="0" customWidth="1"/>
    <col min="5" max="5" width="6.00390625" style="0" bestFit="1" customWidth="1"/>
    <col min="6" max="6" width="6.140625" style="0" customWidth="1"/>
    <col min="7" max="7" width="4.421875" style="0" customWidth="1"/>
    <col min="8" max="8" width="4.8515625" style="0" customWidth="1"/>
    <col min="9" max="9" width="4.28125" style="0" customWidth="1"/>
    <col min="11" max="11" width="7.140625" style="0" customWidth="1"/>
    <col min="12" max="12" width="6.00390625" style="0" bestFit="1" customWidth="1"/>
    <col min="13" max="13" width="4.00390625" style="0" customWidth="1"/>
    <col min="14" max="14" width="5.140625" style="0" customWidth="1"/>
    <col min="15" max="15" width="4.140625" style="0" customWidth="1"/>
    <col min="16" max="16" width="4.57421875" style="0" customWidth="1"/>
    <col min="17" max="17" width="5.28125" style="0" customWidth="1"/>
    <col min="18" max="18" width="6.00390625" style="0" customWidth="1"/>
    <col min="19" max="19" width="6.28125" style="0" customWidth="1"/>
    <col min="20" max="20" width="6.8515625" style="0" customWidth="1"/>
    <col min="21" max="21" width="7.421875" style="0" customWidth="1"/>
  </cols>
  <sheetData>
    <row r="1" ht="12.75">
      <c r="P1" t="s">
        <v>536</v>
      </c>
    </row>
    <row r="2" spans="4:18" ht="14.25">
      <c r="D2" s="521"/>
      <c r="F2" s="521" t="s">
        <v>537</v>
      </c>
      <c r="G2" s="521"/>
      <c r="H2" s="521"/>
      <c r="I2" s="541"/>
      <c r="J2" s="521"/>
      <c r="R2" t="s">
        <v>538</v>
      </c>
    </row>
    <row r="3" spans="4:15" ht="14.25">
      <c r="D3" s="542"/>
      <c r="E3" s="593" t="s">
        <v>539</v>
      </c>
      <c r="F3" s="593"/>
      <c r="G3" s="593"/>
      <c r="H3" s="593"/>
      <c r="I3" s="593"/>
      <c r="J3" s="593"/>
      <c r="K3" s="593"/>
      <c r="L3" s="593"/>
      <c r="M3" s="593"/>
      <c r="N3" s="593"/>
      <c r="O3" s="593"/>
    </row>
    <row r="4" ht="12.75">
      <c r="R4" t="s">
        <v>516</v>
      </c>
    </row>
    <row r="6" spans="1:21" ht="14.25">
      <c r="A6" s="543" t="s">
        <v>540</v>
      </c>
      <c r="B6" s="523"/>
      <c r="C6" s="544" t="s">
        <v>541</v>
      </c>
      <c r="D6" s="605" t="s">
        <v>542</v>
      </c>
      <c r="E6" s="606"/>
      <c r="F6" s="610"/>
      <c r="G6" s="611" t="s">
        <v>543</v>
      </c>
      <c r="H6" s="612"/>
      <c r="I6" s="613"/>
      <c r="J6" s="530"/>
      <c r="K6" s="545">
        <v>751922</v>
      </c>
      <c r="L6" s="546"/>
      <c r="M6" s="605" t="s">
        <v>544</v>
      </c>
      <c r="N6" s="612"/>
      <c r="O6" s="613"/>
      <c r="P6" s="605" t="s">
        <v>545</v>
      </c>
      <c r="Q6" s="606"/>
      <c r="R6" s="607"/>
      <c r="S6" s="522"/>
      <c r="T6" s="523"/>
      <c r="U6" s="544"/>
    </row>
    <row r="7" spans="1:21" ht="14.25">
      <c r="A7" s="526"/>
      <c r="B7" s="322"/>
      <c r="C7" s="547"/>
      <c r="D7" s="534" t="s">
        <v>546</v>
      </c>
      <c r="E7" s="534"/>
      <c r="F7" s="534"/>
      <c r="G7" s="533" t="s">
        <v>547</v>
      </c>
      <c r="H7" s="322"/>
      <c r="I7" s="547"/>
      <c r="J7" s="534" t="s">
        <v>548</v>
      </c>
      <c r="K7" s="534"/>
      <c r="L7" s="534"/>
      <c r="M7" s="543" t="s">
        <v>549</v>
      </c>
      <c r="N7" s="548"/>
      <c r="O7" s="549"/>
      <c r="P7" s="543" t="s">
        <v>550</v>
      </c>
      <c r="Q7" s="548"/>
      <c r="R7" s="549"/>
      <c r="S7" s="533" t="s">
        <v>551</v>
      </c>
      <c r="T7" s="534"/>
      <c r="U7" s="547"/>
    </row>
    <row r="8" spans="1:21" ht="14.25">
      <c r="A8" s="526"/>
      <c r="B8" s="322"/>
      <c r="C8" s="547"/>
      <c r="D8" s="534" t="s">
        <v>552</v>
      </c>
      <c r="E8" s="534"/>
      <c r="F8" s="534"/>
      <c r="G8" s="533" t="s">
        <v>553</v>
      </c>
      <c r="H8" s="534"/>
      <c r="I8" s="547"/>
      <c r="J8" s="322" t="s">
        <v>554</v>
      </c>
      <c r="K8" s="322"/>
      <c r="L8" s="322"/>
      <c r="M8" s="533" t="s">
        <v>555</v>
      </c>
      <c r="N8" s="534"/>
      <c r="O8" s="550"/>
      <c r="P8" s="533" t="s">
        <v>556</v>
      </c>
      <c r="Q8" s="322"/>
      <c r="R8" s="547"/>
      <c r="S8" s="537"/>
      <c r="T8" s="538"/>
      <c r="U8" s="551"/>
    </row>
    <row r="9" spans="1:21" ht="12.75">
      <c r="A9" s="537"/>
      <c r="B9" s="538"/>
      <c r="C9" s="551"/>
      <c r="D9" s="552" t="s">
        <v>557</v>
      </c>
      <c r="E9" s="552" t="s">
        <v>558</v>
      </c>
      <c r="F9" s="552" t="s">
        <v>559</v>
      </c>
      <c r="G9" s="552" t="s">
        <v>560</v>
      </c>
      <c r="H9" s="553" t="s">
        <v>558</v>
      </c>
      <c r="I9" s="552" t="s">
        <v>561</v>
      </c>
      <c r="J9" s="530" t="s">
        <v>99</v>
      </c>
      <c r="K9" s="552" t="s">
        <v>562</v>
      </c>
      <c r="L9" s="530" t="s">
        <v>559</v>
      </c>
      <c r="M9" s="553" t="s">
        <v>560</v>
      </c>
      <c r="N9" s="552" t="s">
        <v>558</v>
      </c>
      <c r="O9" s="546" t="s">
        <v>561</v>
      </c>
      <c r="P9" s="552" t="s">
        <v>560</v>
      </c>
      <c r="Q9" s="530" t="s">
        <v>558</v>
      </c>
      <c r="R9" s="552" t="s">
        <v>559</v>
      </c>
      <c r="S9" s="552" t="s">
        <v>560</v>
      </c>
      <c r="T9" s="551" t="s">
        <v>558</v>
      </c>
      <c r="U9" s="551" t="s">
        <v>563</v>
      </c>
    </row>
    <row r="10" spans="1:21" ht="12.75">
      <c r="A10" s="553" t="s">
        <v>564</v>
      </c>
      <c r="B10" s="530"/>
      <c r="C10" s="546"/>
      <c r="D10" s="546">
        <v>20</v>
      </c>
      <c r="E10" s="552">
        <v>20</v>
      </c>
      <c r="F10" s="553">
        <v>36</v>
      </c>
      <c r="G10" s="552"/>
      <c r="H10" s="552"/>
      <c r="I10" s="546"/>
      <c r="J10" s="546"/>
      <c r="K10" s="552"/>
      <c r="L10" s="553"/>
      <c r="M10" s="553"/>
      <c r="N10" s="552"/>
      <c r="O10" s="552"/>
      <c r="P10" s="552"/>
      <c r="Q10" s="546"/>
      <c r="R10" s="552"/>
      <c r="S10" s="552">
        <v>20</v>
      </c>
      <c r="T10" s="546">
        <v>20</v>
      </c>
      <c r="U10" s="546">
        <v>36</v>
      </c>
    </row>
    <row r="11" spans="1:21" ht="12.75">
      <c r="A11" s="526" t="s">
        <v>565</v>
      </c>
      <c r="B11" s="322"/>
      <c r="C11" s="547"/>
      <c r="D11" s="547"/>
      <c r="E11" s="554"/>
      <c r="F11" s="526"/>
      <c r="G11" s="554"/>
      <c r="H11" s="554"/>
      <c r="I11" s="547"/>
      <c r="J11" s="547">
        <v>32494</v>
      </c>
      <c r="K11" s="554">
        <v>32494</v>
      </c>
      <c r="L11" s="526">
        <v>32494</v>
      </c>
      <c r="M11" s="526"/>
      <c r="N11" s="554"/>
      <c r="O11" s="554"/>
      <c r="P11" s="554"/>
      <c r="Q11" s="547"/>
      <c r="R11" s="554"/>
      <c r="S11" s="554">
        <v>32494</v>
      </c>
      <c r="T11" s="547">
        <v>32494</v>
      </c>
      <c r="U11" s="547">
        <v>32494</v>
      </c>
    </row>
    <row r="12" spans="1:21" ht="12.75">
      <c r="A12" s="553" t="s">
        <v>566</v>
      </c>
      <c r="B12" s="530"/>
      <c r="C12" s="546"/>
      <c r="D12" s="546"/>
      <c r="E12" s="552"/>
      <c r="F12" s="553"/>
      <c r="G12" s="552"/>
      <c r="H12" s="552">
        <v>746</v>
      </c>
      <c r="I12" s="546">
        <v>746</v>
      </c>
      <c r="J12" s="546"/>
      <c r="K12" s="552"/>
      <c r="L12" s="553"/>
      <c r="M12" s="553"/>
      <c r="N12" s="552">
        <v>53</v>
      </c>
      <c r="O12" s="552">
        <v>53</v>
      </c>
      <c r="P12" s="552"/>
      <c r="Q12" s="546">
        <v>486</v>
      </c>
      <c r="R12" s="552">
        <v>486</v>
      </c>
      <c r="S12" s="552"/>
      <c r="T12" s="546">
        <v>1285</v>
      </c>
      <c r="U12" s="546">
        <v>1285</v>
      </c>
    </row>
    <row r="13" spans="1:21" ht="12.75">
      <c r="A13" s="537" t="s">
        <v>567</v>
      </c>
      <c r="B13" s="538"/>
      <c r="C13" s="551"/>
      <c r="D13" s="551">
        <v>2438</v>
      </c>
      <c r="E13" s="322">
        <v>2438</v>
      </c>
      <c r="F13" s="537">
        <v>2438</v>
      </c>
      <c r="G13" s="555"/>
      <c r="H13" s="555"/>
      <c r="I13" s="551"/>
      <c r="J13" s="551"/>
      <c r="K13" s="555"/>
      <c r="L13" s="537"/>
      <c r="M13" s="537"/>
      <c r="N13" s="555"/>
      <c r="O13" s="555"/>
      <c r="P13" s="554"/>
      <c r="Q13" s="547"/>
      <c r="R13" s="555"/>
      <c r="S13" s="554">
        <v>2438</v>
      </c>
      <c r="T13" s="547">
        <v>2438</v>
      </c>
      <c r="U13" s="547">
        <v>2438</v>
      </c>
    </row>
    <row r="14" spans="1:21" ht="14.25">
      <c r="A14" s="608" t="s">
        <v>568</v>
      </c>
      <c r="B14" s="609"/>
      <c r="C14" s="607"/>
      <c r="D14" s="546">
        <f>SUM(D10:D13)</f>
        <v>2458</v>
      </c>
      <c r="E14" s="556">
        <f>SUM(E10:E13)</f>
        <v>2458</v>
      </c>
      <c r="F14" s="557">
        <f>SUM(F10:F13)</f>
        <v>2474</v>
      </c>
      <c r="G14" s="552"/>
      <c r="H14" s="552">
        <v>746</v>
      </c>
      <c r="I14" s="546">
        <v>746</v>
      </c>
      <c r="J14" s="546">
        <v>32494</v>
      </c>
      <c r="K14" s="552">
        <v>32494</v>
      </c>
      <c r="L14" s="553">
        <v>32494</v>
      </c>
      <c r="M14" s="557"/>
      <c r="N14" s="558">
        <v>53</v>
      </c>
      <c r="O14" s="558">
        <v>53</v>
      </c>
      <c r="P14" s="552"/>
      <c r="Q14" s="546">
        <v>486</v>
      </c>
      <c r="R14" s="552">
        <v>486</v>
      </c>
      <c r="S14" s="552">
        <f>SUM(S10:S13)</f>
        <v>34952</v>
      </c>
      <c r="T14" s="546">
        <f>SUM(T10:T13)</f>
        <v>36237</v>
      </c>
      <c r="U14" s="546">
        <f>SUM(U10:U13)</f>
        <v>36253</v>
      </c>
    </row>
    <row r="15" spans="1:16" ht="12.75">
      <c r="A15" s="522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322"/>
    </row>
    <row r="16" spans="1:16" ht="14.25">
      <c r="A16" s="533" t="s">
        <v>569</v>
      </c>
      <c r="B16" s="533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</row>
    <row r="17" spans="1:16" ht="12.75">
      <c r="A17" s="537"/>
      <c r="B17" s="538"/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322"/>
    </row>
    <row r="18" spans="1:21" ht="15">
      <c r="A18" s="559" t="s">
        <v>137</v>
      </c>
      <c r="B18" s="560"/>
      <c r="C18" s="560"/>
      <c r="D18" s="561">
        <v>22570</v>
      </c>
      <c r="E18" s="562">
        <v>22570</v>
      </c>
      <c r="F18" s="563">
        <v>20852</v>
      </c>
      <c r="G18" s="562"/>
      <c r="H18" s="564">
        <v>450</v>
      </c>
      <c r="I18" s="565">
        <v>450</v>
      </c>
      <c r="J18" s="563"/>
      <c r="K18" s="562"/>
      <c r="L18" s="563"/>
      <c r="M18" s="562"/>
      <c r="N18" s="563">
        <v>38</v>
      </c>
      <c r="O18" s="562">
        <v>38</v>
      </c>
      <c r="P18" s="566"/>
      <c r="Q18" s="523">
        <v>279</v>
      </c>
      <c r="R18" s="566">
        <v>269</v>
      </c>
      <c r="S18" s="522">
        <v>22570</v>
      </c>
      <c r="T18" s="566">
        <v>23337</v>
      </c>
      <c r="U18" s="544">
        <v>21609</v>
      </c>
    </row>
    <row r="19" spans="1:21" ht="15">
      <c r="A19" s="567" t="s">
        <v>182</v>
      </c>
      <c r="B19" s="530"/>
      <c r="C19" s="530"/>
      <c r="D19" s="552">
        <v>6985</v>
      </c>
      <c r="E19" s="552">
        <v>6985</v>
      </c>
      <c r="F19" s="530">
        <v>6453</v>
      </c>
      <c r="G19" s="552"/>
      <c r="H19" s="568">
        <v>124</v>
      </c>
      <c r="I19" s="552">
        <v>124</v>
      </c>
      <c r="J19" s="530"/>
      <c r="K19" s="552"/>
      <c r="L19" s="530"/>
      <c r="M19" s="552"/>
      <c r="N19" s="530">
        <v>6</v>
      </c>
      <c r="O19" s="552">
        <v>6</v>
      </c>
      <c r="P19" s="552"/>
      <c r="Q19" s="530">
        <v>62</v>
      </c>
      <c r="R19" s="552">
        <v>59</v>
      </c>
      <c r="S19" s="553">
        <v>6985</v>
      </c>
      <c r="T19" s="552">
        <v>7177</v>
      </c>
      <c r="U19" s="546">
        <v>6642</v>
      </c>
    </row>
    <row r="20" spans="1:21" ht="15">
      <c r="A20" s="569" t="s">
        <v>570</v>
      </c>
      <c r="B20" s="322"/>
      <c r="C20" s="322"/>
      <c r="D20" s="554">
        <v>4984</v>
      </c>
      <c r="E20" s="554">
        <v>4984</v>
      </c>
      <c r="F20" s="322">
        <v>4212</v>
      </c>
      <c r="G20" s="554"/>
      <c r="H20" s="570">
        <v>172</v>
      </c>
      <c r="I20" s="554">
        <v>172</v>
      </c>
      <c r="J20" s="322"/>
      <c r="K20" s="554"/>
      <c r="L20" s="322"/>
      <c r="M20" s="554"/>
      <c r="N20" s="322">
        <v>9</v>
      </c>
      <c r="O20" s="554">
        <v>9</v>
      </c>
      <c r="P20" s="554"/>
      <c r="Q20" s="322">
        <v>145</v>
      </c>
      <c r="R20" s="554">
        <v>145</v>
      </c>
      <c r="S20" s="526">
        <v>4984</v>
      </c>
      <c r="T20" s="554">
        <v>5310</v>
      </c>
      <c r="U20" s="547">
        <v>4538</v>
      </c>
    </row>
    <row r="21" spans="1:21" ht="15">
      <c r="A21" s="567" t="s">
        <v>148</v>
      </c>
      <c r="B21" s="530"/>
      <c r="C21" s="530"/>
      <c r="D21" s="552">
        <v>413</v>
      </c>
      <c r="E21" s="552">
        <v>413</v>
      </c>
      <c r="F21" s="556">
        <v>417</v>
      </c>
      <c r="G21" s="552"/>
      <c r="H21" s="530"/>
      <c r="I21" s="552"/>
      <c r="J21" s="530"/>
      <c r="K21" s="552"/>
      <c r="L21" s="530"/>
      <c r="M21" s="552"/>
      <c r="N21" s="556"/>
      <c r="O21" s="552"/>
      <c r="P21" s="552"/>
      <c r="Q21" s="530"/>
      <c r="R21" s="552"/>
      <c r="S21" s="553">
        <v>413</v>
      </c>
      <c r="T21" s="552">
        <v>413</v>
      </c>
      <c r="U21" s="546">
        <v>417</v>
      </c>
    </row>
    <row r="22" spans="1:21" ht="15">
      <c r="A22" s="571" t="s">
        <v>571</v>
      </c>
      <c r="B22" s="538"/>
      <c r="C22" s="538"/>
      <c r="D22" s="555"/>
      <c r="E22" s="555"/>
      <c r="F22" s="538">
        <v>7</v>
      </c>
      <c r="G22" s="555"/>
      <c r="H22" s="538"/>
      <c r="I22" s="555"/>
      <c r="J22" s="538"/>
      <c r="K22" s="555"/>
      <c r="L22" s="538"/>
      <c r="M22" s="555"/>
      <c r="N22" s="538"/>
      <c r="O22" s="554"/>
      <c r="P22" s="554"/>
      <c r="Q22" s="322"/>
      <c r="R22" s="554"/>
      <c r="S22" s="526"/>
      <c r="T22" s="554"/>
      <c r="U22" s="547">
        <v>7</v>
      </c>
    </row>
    <row r="23" spans="1:21" ht="14.25">
      <c r="A23" s="529" t="s">
        <v>572</v>
      </c>
      <c r="B23" s="530"/>
      <c r="C23" s="530"/>
      <c r="D23" s="558">
        <f>SUM(D18:D21)</f>
        <v>34952</v>
      </c>
      <c r="E23" s="558">
        <f>SUM(E18:E22)</f>
        <v>34952</v>
      </c>
      <c r="F23" s="556">
        <f>SUM(F18:F22)</f>
        <v>31941</v>
      </c>
      <c r="G23" s="552"/>
      <c r="H23" s="530">
        <f>SUM(H18:H22)</f>
        <v>746</v>
      </c>
      <c r="I23" s="552">
        <f>SUM(I18:I22)</f>
        <v>746</v>
      </c>
      <c r="J23" s="530"/>
      <c r="K23" s="552"/>
      <c r="L23" s="530"/>
      <c r="M23" s="558"/>
      <c r="N23" s="556">
        <v>53</v>
      </c>
      <c r="O23" s="558">
        <v>53</v>
      </c>
      <c r="P23" s="552"/>
      <c r="Q23" s="530">
        <v>486</v>
      </c>
      <c r="R23" s="552">
        <v>473</v>
      </c>
      <c r="S23" s="553">
        <f>SUM(S18:S22)</f>
        <v>34952</v>
      </c>
      <c r="T23" s="552">
        <f>SUM(T18:T21)</f>
        <v>36237</v>
      </c>
      <c r="U23" s="546">
        <f>SUM(U18:U22)</f>
        <v>33213</v>
      </c>
    </row>
  </sheetData>
  <mergeCells count="6">
    <mergeCell ref="P6:R6"/>
    <mergeCell ref="A14:C14"/>
    <mergeCell ref="E3:O3"/>
    <mergeCell ref="D6:F6"/>
    <mergeCell ref="G6:I6"/>
    <mergeCell ref="M6:O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I28" sqref="I28"/>
    </sheetView>
  </sheetViews>
  <sheetFormatPr defaultColWidth="9.140625" defaultRowHeight="12.75"/>
  <cols>
    <col min="5" max="5" width="10.00390625" style="0" bestFit="1" customWidth="1"/>
    <col min="8" max="8" width="10.140625" style="0" bestFit="1" customWidth="1"/>
  </cols>
  <sheetData>
    <row r="1" spans="5:8" ht="12.75">
      <c r="E1" s="520"/>
      <c r="H1" s="520"/>
    </row>
    <row r="2" spans="5:8" ht="12.75">
      <c r="E2" s="520"/>
      <c r="H2" s="520"/>
    </row>
    <row r="3" spans="3:8" ht="14.25">
      <c r="C3" s="521" t="s">
        <v>514</v>
      </c>
      <c r="E3" s="520"/>
      <c r="H3" s="520"/>
    </row>
    <row r="4" spans="3:8" ht="14.25">
      <c r="C4" t="s">
        <v>62</v>
      </c>
      <c r="D4" t="s">
        <v>515</v>
      </c>
      <c r="E4" s="520"/>
      <c r="H4" s="520"/>
    </row>
    <row r="5" spans="5:8" ht="12.75">
      <c r="E5" s="520"/>
      <c r="G5" t="s">
        <v>516</v>
      </c>
      <c r="H5" s="520"/>
    </row>
    <row r="6" spans="5:8" ht="12.75">
      <c r="E6" s="520"/>
      <c r="H6" s="520"/>
    </row>
    <row r="7" spans="1:8" ht="12.75">
      <c r="A7" s="522"/>
      <c r="B7" s="523"/>
      <c r="C7" s="523"/>
      <c r="D7" s="523"/>
      <c r="E7" s="524"/>
      <c r="F7" s="523"/>
      <c r="G7" s="523"/>
      <c r="H7" s="525"/>
    </row>
    <row r="8" spans="1:8" ht="12.75">
      <c r="A8" s="526" t="s">
        <v>517</v>
      </c>
      <c r="B8" s="322"/>
      <c r="C8" s="322"/>
      <c r="D8" s="322"/>
      <c r="E8" s="527"/>
      <c r="F8" s="322"/>
      <c r="G8" s="322"/>
      <c r="H8" s="528">
        <v>3021</v>
      </c>
    </row>
    <row r="9" spans="1:8" ht="12.75">
      <c r="A9" s="526" t="s">
        <v>518</v>
      </c>
      <c r="B9" s="322"/>
      <c r="C9" s="322"/>
      <c r="D9" s="322"/>
      <c r="E9" s="527"/>
      <c r="F9" s="322"/>
      <c r="G9" s="322"/>
      <c r="H9" s="528">
        <v>19</v>
      </c>
    </row>
    <row r="10" spans="1:8" ht="12.75">
      <c r="A10" s="526" t="s">
        <v>519</v>
      </c>
      <c r="B10" s="322"/>
      <c r="C10" s="322"/>
      <c r="D10" s="322"/>
      <c r="E10" s="527"/>
      <c r="F10" s="322"/>
      <c r="G10" s="322"/>
      <c r="H10" s="528">
        <v>7</v>
      </c>
    </row>
    <row r="11" spans="1:8" ht="14.25">
      <c r="A11" s="529" t="s">
        <v>520</v>
      </c>
      <c r="B11" s="530"/>
      <c r="C11" s="530"/>
      <c r="D11" s="530"/>
      <c r="E11" s="531"/>
      <c r="F11" s="530"/>
      <c r="G11" s="530"/>
      <c r="H11" s="532">
        <v>3047</v>
      </c>
    </row>
    <row r="12" spans="1:8" ht="12.75">
      <c r="A12" s="526"/>
      <c r="B12" s="322"/>
      <c r="C12" s="322"/>
      <c r="D12" s="322"/>
      <c r="E12" s="527"/>
      <c r="F12" s="322"/>
      <c r="G12" s="322"/>
      <c r="H12" s="528"/>
    </row>
    <row r="13" spans="1:8" ht="14.25">
      <c r="A13" s="533" t="s">
        <v>521</v>
      </c>
      <c r="B13" s="322"/>
      <c r="C13" s="322"/>
      <c r="D13" s="322"/>
      <c r="E13" s="527"/>
      <c r="F13" s="322"/>
      <c r="G13" s="322"/>
      <c r="H13" s="528"/>
    </row>
    <row r="14" spans="1:8" ht="12.75">
      <c r="A14" s="526"/>
      <c r="B14" s="322"/>
      <c r="C14" s="322"/>
      <c r="D14" s="322"/>
      <c r="E14" s="527"/>
      <c r="F14" s="322"/>
      <c r="G14" s="322"/>
      <c r="H14" s="528"/>
    </row>
    <row r="15" spans="1:8" ht="12.75">
      <c r="A15" s="526" t="s">
        <v>522</v>
      </c>
      <c r="B15" s="322"/>
      <c r="C15" s="322"/>
      <c r="D15" s="322" t="s">
        <v>523</v>
      </c>
      <c r="E15" s="527">
        <v>23337</v>
      </c>
      <c r="F15" s="322"/>
      <c r="G15" s="322"/>
      <c r="H15" s="528">
        <v>1728</v>
      </c>
    </row>
    <row r="16" spans="1:8" ht="12.75">
      <c r="A16" s="526"/>
      <c r="B16" s="322"/>
      <c r="C16" s="322"/>
      <c r="D16" s="322" t="s">
        <v>524</v>
      </c>
      <c r="E16" s="527">
        <v>21609</v>
      </c>
      <c r="F16" s="322"/>
      <c r="G16" s="322"/>
      <c r="H16" s="528"/>
    </row>
    <row r="17" spans="1:8" ht="12.75">
      <c r="A17" s="526"/>
      <c r="B17" s="322"/>
      <c r="C17" s="322"/>
      <c r="D17" s="322"/>
      <c r="E17" s="527"/>
      <c r="F17" s="322"/>
      <c r="G17" s="322"/>
      <c r="H17" s="528"/>
    </row>
    <row r="18" spans="1:8" ht="12.75">
      <c r="A18" s="526" t="s">
        <v>525</v>
      </c>
      <c r="B18" s="322"/>
      <c r="C18" s="322"/>
      <c r="D18" s="322" t="s">
        <v>523</v>
      </c>
      <c r="E18" s="527">
        <v>7177</v>
      </c>
      <c r="F18" s="322"/>
      <c r="G18" s="322"/>
      <c r="H18" s="528">
        <v>535</v>
      </c>
    </row>
    <row r="19" spans="1:8" ht="12.75">
      <c r="A19" s="526"/>
      <c r="B19" s="322"/>
      <c r="C19" s="322"/>
      <c r="D19" s="322" t="s">
        <v>524</v>
      </c>
      <c r="E19" s="527">
        <v>6642</v>
      </c>
      <c r="F19" s="322"/>
      <c r="G19" s="322"/>
      <c r="H19" s="528"/>
    </row>
    <row r="20" spans="1:8" ht="12.75">
      <c r="A20" s="526"/>
      <c r="B20" s="322"/>
      <c r="C20" s="322"/>
      <c r="D20" s="322"/>
      <c r="E20" s="527"/>
      <c r="F20" s="322"/>
      <c r="G20" s="322"/>
      <c r="H20" s="528"/>
    </row>
    <row r="21" spans="1:8" ht="12.75">
      <c r="A21" s="526" t="s">
        <v>526</v>
      </c>
      <c r="B21" s="322"/>
      <c r="C21" s="322"/>
      <c r="D21" s="322" t="s">
        <v>523</v>
      </c>
      <c r="E21" s="527">
        <v>5310</v>
      </c>
      <c r="F21" s="322"/>
      <c r="G21" s="322"/>
      <c r="H21" s="528">
        <v>772</v>
      </c>
    </row>
    <row r="22" spans="1:8" ht="12.75">
      <c r="A22" s="526"/>
      <c r="B22" s="322"/>
      <c r="C22" s="322"/>
      <c r="D22" s="322" t="s">
        <v>524</v>
      </c>
      <c r="E22" s="527">
        <v>4538</v>
      </c>
      <c r="F22" s="322"/>
      <c r="G22" s="322"/>
      <c r="H22" s="528"/>
    </row>
    <row r="23" spans="1:8" ht="12.75">
      <c r="A23" s="526"/>
      <c r="B23" s="322"/>
      <c r="C23" s="322"/>
      <c r="D23" s="322"/>
      <c r="E23" s="527"/>
      <c r="F23" s="322"/>
      <c r="G23" s="322"/>
      <c r="H23" s="528"/>
    </row>
    <row r="24" spans="1:8" ht="12.75">
      <c r="A24" s="526" t="s">
        <v>527</v>
      </c>
      <c r="B24" s="322"/>
      <c r="C24" s="322"/>
      <c r="D24" s="322" t="s">
        <v>523</v>
      </c>
      <c r="E24" s="527">
        <v>413</v>
      </c>
      <c r="F24" s="322"/>
      <c r="G24" s="322"/>
      <c r="H24" s="528"/>
    </row>
    <row r="25" spans="1:8" ht="12.75">
      <c r="A25" s="526"/>
      <c r="B25" s="322"/>
      <c r="C25" s="322"/>
      <c r="D25" s="322" t="s">
        <v>524</v>
      </c>
      <c r="E25" s="527">
        <v>417</v>
      </c>
      <c r="F25" s="322"/>
      <c r="G25" s="322"/>
      <c r="H25" s="528">
        <v>-4</v>
      </c>
    </row>
    <row r="26" spans="1:8" ht="12.75">
      <c r="A26" s="526"/>
      <c r="B26" s="322"/>
      <c r="C26" s="322"/>
      <c r="D26" s="322"/>
      <c r="E26" s="527"/>
      <c r="F26" s="322"/>
      <c r="G26" s="322"/>
      <c r="H26" s="528"/>
    </row>
    <row r="27" spans="1:8" ht="14.25">
      <c r="A27" s="533" t="s">
        <v>528</v>
      </c>
      <c r="B27" s="534"/>
      <c r="C27" s="534"/>
      <c r="D27" s="534"/>
      <c r="E27" s="535"/>
      <c r="F27" s="534"/>
      <c r="G27" s="534"/>
      <c r="H27" s="536">
        <f>SUM(H15:H25)</f>
        <v>3031</v>
      </c>
    </row>
    <row r="28" spans="1:8" ht="12.75">
      <c r="A28" s="526"/>
      <c r="B28" s="322"/>
      <c r="C28" s="322"/>
      <c r="D28" s="322"/>
      <c r="E28" s="527"/>
      <c r="F28" s="322"/>
      <c r="G28" s="322"/>
      <c r="H28" s="528"/>
    </row>
    <row r="29" spans="1:8" ht="12.75">
      <c r="A29" s="522"/>
      <c r="B29" s="523"/>
      <c r="C29" s="523"/>
      <c r="D29" s="523"/>
      <c r="E29" s="524"/>
      <c r="F29" s="523"/>
      <c r="G29" s="523"/>
      <c r="H29" s="525"/>
    </row>
    <row r="30" spans="1:8" ht="12.75">
      <c r="A30" s="526" t="s">
        <v>529</v>
      </c>
      <c r="B30" s="322"/>
      <c r="C30" s="322"/>
      <c r="D30" s="322" t="s">
        <v>523</v>
      </c>
      <c r="E30" s="527">
        <v>20</v>
      </c>
      <c r="F30" s="322"/>
      <c r="G30" s="322"/>
      <c r="H30" s="528"/>
    </row>
    <row r="31" spans="1:8" ht="12.75">
      <c r="A31" s="526"/>
      <c r="B31" s="322"/>
      <c r="C31" s="322"/>
      <c r="D31" s="322" t="s">
        <v>524</v>
      </c>
      <c r="E31" s="527">
        <v>36</v>
      </c>
      <c r="F31" s="322"/>
      <c r="G31" s="322"/>
      <c r="H31" s="528">
        <v>16</v>
      </c>
    </row>
    <row r="32" spans="1:8" ht="12.75">
      <c r="A32" s="526"/>
      <c r="B32" s="322"/>
      <c r="C32" s="322"/>
      <c r="D32" s="322"/>
      <c r="E32" s="527"/>
      <c r="F32" s="322"/>
      <c r="G32" s="322"/>
      <c r="H32" s="528"/>
    </row>
    <row r="33" spans="1:8" ht="12.75">
      <c r="A33" s="526" t="s">
        <v>530</v>
      </c>
      <c r="B33" s="322"/>
      <c r="C33" s="322"/>
      <c r="D33" s="322" t="s">
        <v>523</v>
      </c>
      <c r="E33" s="527">
        <v>32494</v>
      </c>
      <c r="F33" s="322"/>
      <c r="G33" s="322"/>
      <c r="H33" s="528"/>
    </row>
    <row r="34" spans="1:8" ht="12.75">
      <c r="A34" s="526"/>
      <c r="B34" s="322"/>
      <c r="C34" s="322"/>
      <c r="D34" s="322" t="s">
        <v>524</v>
      </c>
      <c r="E34" s="527">
        <v>32494</v>
      </c>
      <c r="F34" s="322"/>
      <c r="G34" s="322"/>
      <c r="H34" s="528"/>
    </row>
    <row r="35" spans="1:8" ht="12.75">
      <c r="A35" s="526"/>
      <c r="B35" s="322"/>
      <c r="C35" s="322"/>
      <c r="D35" s="322"/>
      <c r="E35" s="527"/>
      <c r="F35" s="322"/>
      <c r="G35" s="322"/>
      <c r="H35" s="528"/>
    </row>
    <row r="36" spans="1:8" ht="12.75">
      <c r="A36" s="526" t="s">
        <v>531</v>
      </c>
      <c r="B36" s="322"/>
      <c r="C36" s="322"/>
      <c r="D36" s="322" t="s">
        <v>523</v>
      </c>
      <c r="E36" s="527">
        <v>1285</v>
      </c>
      <c r="F36" s="322"/>
      <c r="G36" s="322"/>
      <c r="H36" s="528"/>
    </row>
    <row r="37" spans="1:8" ht="12.75">
      <c r="A37" s="526"/>
      <c r="B37" s="322"/>
      <c r="C37" s="322"/>
      <c r="D37" s="322" t="s">
        <v>524</v>
      </c>
      <c r="E37" s="527">
        <v>1285</v>
      </c>
      <c r="F37" s="322"/>
      <c r="G37" s="322"/>
      <c r="H37" s="528"/>
    </row>
    <row r="38" spans="1:8" ht="12.75">
      <c r="A38" s="526"/>
      <c r="B38" s="322"/>
      <c r="C38" s="322"/>
      <c r="D38" s="322"/>
      <c r="E38" s="527"/>
      <c r="F38" s="322"/>
      <c r="G38" s="322"/>
      <c r="H38" s="528"/>
    </row>
    <row r="39" spans="1:8" ht="14.25">
      <c r="A39" s="533" t="s">
        <v>532</v>
      </c>
      <c r="B39" s="534"/>
      <c r="C39" s="534"/>
      <c r="D39" s="534"/>
      <c r="E39" s="535"/>
      <c r="F39" s="534"/>
      <c r="G39" s="534"/>
      <c r="H39" s="536">
        <v>16</v>
      </c>
    </row>
    <row r="40" spans="1:8" ht="12.75">
      <c r="A40" s="537"/>
      <c r="B40" s="538"/>
      <c r="C40" s="538"/>
      <c r="D40" s="538"/>
      <c r="E40" s="539"/>
      <c r="F40" s="538"/>
      <c r="G40" s="538"/>
      <c r="H40" s="540"/>
    </row>
    <row r="41" spans="1:8" ht="12.75">
      <c r="A41" s="526"/>
      <c r="B41" s="322"/>
      <c r="C41" s="322"/>
      <c r="D41" s="322"/>
      <c r="E41" s="527"/>
      <c r="F41" s="322"/>
      <c r="G41" s="322"/>
      <c r="H41" s="528"/>
    </row>
    <row r="42" spans="1:8" ht="12.75">
      <c r="A42" s="526" t="s">
        <v>528</v>
      </c>
      <c r="B42" s="322"/>
      <c r="C42" s="322"/>
      <c r="D42" s="322"/>
      <c r="E42" s="527"/>
      <c r="F42" s="322"/>
      <c r="G42" s="322"/>
      <c r="H42" s="528">
        <v>3031</v>
      </c>
    </row>
    <row r="43" spans="1:8" ht="12.75">
      <c r="A43" s="526" t="s">
        <v>532</v>
      </c>
      <c r="B43" s="322"/>
      <c r="C43" s="322"/>
      <c r="D43" s="322"/>
      <c r="E43" s="527"/>
      <c r="F43" s="322"/>
      <c r="G43" s="322"/>
      <c r="H43" s="528">
        <v>16</v>
      </c>
    </row>
    <row r="44" spans="1:8" ht="14.25">
      <c r="A44" s="533" t="s">
        <v>520</v>
      </c>
      <c r="B44" s="534"/>
      <c r="C44" s="534"/>
      <c r="D44" s="534"/>
      <c r="E44" s="535"/>
      <c r="F44" s="534"/>
      <c r="G44" s="534"/>
      <c r="H44" s="536">
        <v>3047</v>
      </c>
    </row>
    <row r="45" spans="1:8" ht="12.75">
      <c r="A45" s="537"/>
      <c r="B45" s="538"/>
      <c r="C45" s="538"/>
      <c r="D45" s="538"/>
      <c r="E45" s="539"/>
      <c r="F45" s="538"/>
      <c r="G45" s="538"/>
      <c r="H45" s="540"/>
    </row>
    <row r="46" spans="5:8" ht="12.75">
      <c r="E46" s="520"/>
      <c r="H46" s="520"/>
    </row>
    <row r="47" spans="5:8" ht="12.75">
      <c r="E47" s="520"/>
      <c r="H47" s="520"/>
    </row>
    <row r="48" spans="1:8" ht="12.75">
      <c r="A48" t="s">
        <v>533</v>
      </c>
      <c r="E48" s="520"/>
      <c r="H48" s="520"/>
    </row>
    <row r="49" spans="1:8" ht="12.75">
      <c r="A49" t="s">
        <v>534</v>
      </c>
      <c r="E49" s="520"/>
      <c r="H49" s="520"/>
    </row>
    <row r="50" spans="1:8" ht="12.75">
      <c r="A50" t="s">
        <v>535</v>
      </c>
      <c r="E50" s="520"/>
      <c r="H50" s="52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&amp;R13/c számú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M24"/>
  <sheetViews>
    <sheetView tabSelected="1" workbookViewId="0" topLeftCell="A1">
      <selection activeCell="I31" sqref="I31"/>
    </sheetView>
  </sheetViews>
  <sheetFormatPr defaultColWidth="9.140625" defaultRowHeight="12.75"/>
  <sheetData>
    <row r="2" spans="5:12" ht="14.25">
      <c r="E2" s="521" t="s">
        <v>603</v>
      </c>
      <c r="F2" s="521"/>
      <c r="G2" s="521"/>
      <c r="H2" s="521"/>
      <c r="I2" s="521"/>
      <c r="L2" t="s">
        <v>516</v>
      </c>
    </row>
    <row r="5" spans="1:13" ht="12.75">
      <c r="A5" s="522" t="s">
        <v>63</v>
      </c>
      <c r="B5" s="523"/>
      <c r="C5" s="544"/>
      <c r="D5" s="522" t="s">
        <v>604</v>
      </c>
      <c r="E5" s="523"/>
      <c r="F5" s="523"/>
      <c r="G5" s="544"/>
      <c r="H5" s="522" t="s">
        <v>65</v>
      </c>
      <c r="I5" s="523"/>
      <c r="J5" s="553"/>
      <c r="K5" s="530" t="s">
        <v>66</v>
      </c>
      <c r="L5" s="530"/>
      <c r="M5" s="546"/>
    </row>
    <row r="6" spans="1:13" ht="12.75">
      <c r="A6" s="537"/>
      <c r="B6" s="538"/>
      <c r="C6" s="551"/>
      <c r="D6" s="553" t="s">
        <v>605</v>
      </c>
      <c r="E6" s="546"/>
      <c r="F6" s="553" t="s">
        <v>606</v>
      </c>
      <c r="G6" s="546"/>
      <c r="H6" s="537"/>
      <c r="I6" s="538"/>
      <c r="J6" s="553" t="s">
        <v>605</v>
      </c>
      <c r="K6" s="546"/>
      <c r="L6" s="553" t="s">
        <v>606</v>
      </c>
      <c r="M6" s="546"/>
    </row>
    <row r="7" spans="1:13" ht="12.75">
      <c r="A7" s="526" t="s">
        <v>607</v>
      </c>
      <c r="B7" s="322"/>
      <c r="C7" s="322"/>
      <c r="D7" s="526">
        <v>13</v>
      </c>
      <c r="E7" s="547"/>
      <c r="F7" s="526">
        <v>5</v>
      </c>
      <c r="G7" s="547"/>
      <c r="H7" s="322" t="s">
        <v>608</v>
      </c>
      <c r="I7" s="322"/>
      <c r="J7" s="526">
        <v>247</v>
      </c>
      <c r="K7" s="547"/>
      <c r="L7" s="526">
        <v>247</v>
      </c>
      <c r="M7" s="547"/>
    </row>
    <row r="8" spans="1:13" ht="12.75">
      <c r="A8" s="526" t="s">
        <v>75</v>
      </c>
      <c r="B8" s="322"/>
      <c r="C8" s="322"/>
      <c r="D8" s="526">
        <v>204</v>
      </c>
      <c r="E8" s="547"/>
      <c r="F8" s="526">
        <v>543</v>
      </c>
      <c r="G8" s="547"/>
      <c r="H8" s="322" t="s">
        <v>609</v>
      </c>
      <c r="I8" s="322"/>
      <c r="J8" s="526">
        <v>-79</v>
      </c>
      <c r="K8" s="547"/>
      <c r="L8" s="526">
        <v>296</v>
      </c>
      <c r="M8" s="547"/>
    </row>
    <row r="9" spans="1:13" ht="12.75">
      <c r="A9" s="526" t="s">
        <v>610</v>
      </c>
      <c r="B9" s="322"/>
      <c r="C9" s="322"/>
      <c r="D9" s="526">
        <v>2438</v>
      </c>
      <c r="E9" s="547"/>
      <c r="F9" s="526">
        <v>3040</v>
      </c>
      <c r="G9" s="547"/>
      <c r="H9" s="322" t="s">
        <v>611</v>
      </c>
      <c r="I9" s="322"/>
      <c r="J9" s="526">
        <v>2438</v>
      </c>
      <c r="K9" s="547"/>
      <c r="L9" s="526">
        <v>3047</v>
      </c>
      <c r="M9" s="547"/>
    </row>
    <row r="10" spans="1:13" ht="12.75">
      <c r="A10" s="526" t="s">
        <v>612</v>
      </c>
      <c r="B10" s="322"/>
      <c r="C10" s="322"/>
      <c r="D10" s="526" t="s">
        <v>613</v>
      </c>
      <c r="E10" s="547"/>
      <c r="F10" s="526">
        <v>7</v>
      </c>
      <c r="G10" s="547"/>
      <c r="H10" s="322" t="s">
        <v>614</v>
      </c>
      <c r="I10" s="322"/>
      <c r="J10" s="526">
        <v>49</v>
      </c>
      <c r="K10" s="547"/>
      <c r="L10" s="526">
        <v>5</v>
      </c>
      <c r="M10" s="547"/>
    </row>
    <row r="11" spans="1:13" ht="12.75">
      <c r="A11" s="553" t="s">
        <v>95</v>
      </c>
      <c r="B11" s="530"/>
      <c r="C11" s="530"/>
      <c r="D11" s="553">
        <f>SUM(D7:D10)</f>
        <v>2655</v>
      </c>
      <c r="E11" s="546"/>
      <c r="F11" s="553">
        <f>SUM(F7:F10)</f>
        <v>3595</v>
      </c>
      <c r="G11" s="546"/>
      <c r="H11" s="530"/>
      <c r="I11" s="530"/>
      <c r="J11" s="553">
        <f>SUM(J7:J10)</f>
        <v>2655</v>
      </c>
      <c r="K11" s="546"/>
      <c r="L11" s="553">
        <f>SUM(L7:L10)</f>
        <v>3595</v>
      </c>
      <c r="M11" s="546"/>
    </row>
    <row r="12" spans="1:13" ht="12.75">
      <c r="A12" s="322"/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</row>
    <row r="13" spans="1:13" ht="12.75">
      <c r="A13" s="322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</row>
    <row r="16" ht="14.25">
      <c r="E16" t="s">
        <v>615</v>
      </c>
    </row>
    <row r="19" spans="1:10" ht="12.75">
      <c r="A19" s="522" t="s">
        <v>616</v>
      </c>
      <c r="B19" s="523"/>
      <c r="C19" s="523"/>
      <c r="D19" s="523"/>
      <c r="E19" s="523"/>
      <c r="F19" s="523"/>
      <c r="G19" s="523"/>
      <c r="H19" s="523"/>
      <c r="I19" s="523"/>
      <c r="J19" s="544"/>
    </row>
    <row r="20" spans="1:10" ht="12.75">
      <c r="A20" s="537"/>
      <c r="B20" s="538"/>
      <c r="C20" s="538"/>
      <c r="D20" s="538"/>
      <c r="E20" s="538"/>
      <c r="F20" s="538"/>
      <c r="G20" s="538"/>
      <c r="H20" s="538"/>
      <c r="I20" s="538"/>
      <c r="J20" s="551"/>
    </row>
    <row r="21" spans="1:10" ht="12.75">
      <c r="A21" s="526" t="s">
        <v>617</v>
      </c>
      <c r="B21" s="322"/>
      <c r="C21" s="322"/>
      <c r="D21" s="322"/>
      <c r="E21" s="322"/>
      <c r="F21" s="322"/>
      <c r="G21" s="322"/>
      <c r="H21" s="322"/>
      <c r="I21" s="322"/>
      <c r="J21" s="554">
        <v>3047</v>
      </c>
    </row>
    <row r="22" spans="1:10" ht="12.75">
      <c r="A22" s="526" t="s">
        <v>618</v>
      </c>
      <c r="B22" s="322"/>
      <c r="C22" s="322"/>
      <c r="D22" s="322"/>
      <c r="E22" s="322"/>
      <c r="F22" s="322"/>
      <c r="G22" s="322"/>
      <c r="H22" s="322"/>
      <c r="I22" s="322"/>
      <c r="J22" s="554"/>
    </row>
    <row r="23" spans="1:10" ht="12.75">
      <c r="A23" s="526"/>
      <c r="B23" s="322"/>
      <c r="C23" s="322"/>
      <c r="D23" s="322"/>
      <c r="E23" s="322"/>
      <c r="F23" s="322"/>
      <c r="G23" s="322"/>
      <c r="H23" s="322"/>
      <c r="I23" s="322"/>
      <c r="J23" s="554"/>
    </row>
    <row r="24" spans="1:10" ht="14.25">
      <c r="A24" s="529" t="s">
        <v>95</v>
      </c>
      <c r="B24" s="530"/>
      <c r="C24" s="530"/>
      <c r="D24" s="530"/>
      <c r="E24" s="530"/>
      <c r="F24" s="530"/>
      <c r="G24" s="530"/>
      <c r="H24" s="530"/>
      <c r="I24" s="530"/>
      <c r="J24" s="582">
        <v>3047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&amp;R13/d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3">
      <selection activeCell="G29" sqref="G29"/>
    </sheetView>
  </sheetViews>
  <sheetFormatPr defaultColWidth="9.140625" defaultRowHeight="12.75"/>
  <cols>
    <col min="1" max="5" width="9.140625" style="147" customWidth="1"/>
    <col min="6" max="8" width="12.7109375" style="147" customWidth="1"/>
    <col min="9" max="16384" width="9.140625" style="147" customWidth="1"/>
  </cols>
  <sheetData>
    <row r="1" spans="3:7" ht="15.75">
      <c r="C1" s="148" t="s">
        <v>0</v>
      </c>
      <c r="D1" s="148"/>
      <c r="E1" s="148"/>
      <c r="F1" s="148"/>
      <c r="G1" s="148"/>
    </row>
    <row r="2" spans="3:7" ht="15.75">
      <c r="C2" s="148" t="s">
        <v>0</v>
      </c>
      <c r="D2" s="148" t="s">
        <v>0</v>
      </c>
      <c r="E2" s="148"/>
      <c r="F2" s="148"/>
      <c r="G2" s="148"/>
    </row>
    <row r="3" spans="3:7" ht="15.75">
      <c r="C3" s="148"/>
      <c r="D3" s="148" t="s">
        <v>0</v>
      </c>
      <c r="E3" s="148" t="s">
        <v>0</v>
      </c>
      <c r="F3" s="148"/>
      <c r="G3" s="148"/>
    </row>
    <row r="4" ht="16.5" thickBot="1">
      <c r="H4" s="147" t="s">
        <v>122</v>
      </c>
    </row>
    <row r="5" spans="1:8" ht="15.75">
      <c r="A5" s="149" t="s">
        <v>2</v>
      </c>
      <c r="B5" s="150"/>
      <c r="C5" s="150"/>
      <c r="D5" s="150"/>
      <c r="E5" s="150"/>
      <c r="F5" s="150" t="s">
        <v>31</v>
      </c>
      <c r="G5" s="150" t="s">
        <v>179</v>
      </c>
      <c r="H5" s="151" t="s">
        <v>5</v>
      </c>
    </row>
    <row r="6" spans="1:8" ht="15.75">
      <c r="A6" s="152"/>
      <c r="B6" s="153"/>
      <c r="C6" s="153"/>
      <c r="D6" s="153"/>
      <c r="E6" s="153"/>
      <c r="F6" s="614" t="s">
        <v>180</v>
      </c>
      <c r="G6" s="614"/>
      <c r="H6" s="154"/>
    </row>
    <row r="7" spans="1:8" ht="15.75">
      <c r="A7" s="155" t="s">
        <v>181</v>
      </c>
      <c r="B7" s="156"/>
      <c r="C7" s="156"/>
      <c r="D7" s="156"/>
      <c r="E7" s="156"/>
      <c r="F7" s="157">
        <v>119158</v>
      </c>
      <c r="G7" s="158">
        <v>123453</v>
      </c>
      <c r="H7" s="159">
        <v>117781</v>
      </c>
    </row>
    <row r="8" spans="1:8" ht="15.75">
      <c r="A8" s="155" t="s">
        <v>182</v>
      </c>
      <c r="B8" s="156"/>
      <c r="C8" s="156"/>
      <c r="D8" s="156"/>
      <c r="E8" s="156"/>
      <c r="F8" s="160">
        <v>36711</v>
      </c>
      <c r="G8" s="158">
        <v>38076</v>
      </c>
      <c r="H8" s="161">
        <v>36376</v>
      </c>
    </row>
    <row r="9" spans="1:8" ht="15.75">
      <c r="A9" s="155" t="s">
        <v>183</v>
      </c>
      <c r="B9" s="156"/>
      <c r="C9" s="156"/>
      <c r="D9" s="156"/>
      <c r="E9" s="156"/>
      <c r="F9" s="160">
        <v>58168</v>
      </c>
      <c r="G9" s="158">
        <v>57679</v>
      </c>
      <c r="H9" s="161">
        <v>52857</v>
      </c>
    </row>
    <row r="10" spans="1:8" ht="15.75">
      <c r="A10" s="155" t="s">
        <v>184</v>
      </c>
      <c r="B10" s="156"/>
      <c r="C10" s="156"/>
      <c r="D10" s="156"/>
      <c r="E10" s="156"/>
      <c r="F10" s="160">
        <v>8341</v>
      </c>
      <c r="G10" s="158">
        <v>10468</v>
      </c>
      <c r="H10" s="161">
        <v>10024</v>
      </c>
    </row>
    <row r="11" spans="1:8" ht="15.75">
      <c r="A11" s="155" t="s">
        <v>147</v>
      </c>
      <c r="B11" s="156"/>
      <c r="C11" s="156"/>
      <c r="D11" s="156"/>
      <c r="E11" s="156"/>
      <c r="F11" s="160">
        <v>7768</v>
      </c>
      <c r="G11" s="158">
        <v>13658</v>
      </c>
      <c r="H11" s="161">
        <v>13667</v>
      </c>
    </row>
    <row r="12" spans="1:8" ht="15.75">
      <c r="A12" s="155" t="s">
        <v>185</v>
      </c>
      <c r="B12" s="156"/>
      <c r="C12" s="156"/>
      <c r="D12" s="156"/>
      <c r="E12" s="156"/>
      <c r="F12" s="160">
        <v>3837</v>
      </c>
      <c r="G12" s="158">
        <v>2465</v>
      </c>
      <c r="H12" s="161">
        <v>2046</v>
      </c>
    </row>
    <row r="13" spans="1:8" ht="15.75">
      <c r="A13" s="155" t="s">
        <v>186</v>
      </c>
      <c r="B13" s="156"/>
      <c r="C13" s="156"/>
      <c r="D13" s="156"/>
      <c r="E13" s="156"/>
      <c r="F13" s="160">
        <v>895</v>
      </c>
      <c r="G13" s="158">
        <v>895</v>
      </c>
      <c r="H13" s="161">
        <v>845</v>
      </c>
    </row>
    <row r="14" spans="1:8" ht="15.75">
      <c r="A14" s="155" t="s">
        <v>187</v>
      </c>
      <c r="B14" s="156"/>
      <c r="C14" s="156"/>
      <c r="D14" s="156"/>
      <c r="E14" s="156"/>
      <c r="F14" s="160"/>
      <c r="G14" s="158">
        <v>24342</v>
      </c>
      <c r="H14" s="161">
        <v>12215</v>
      </c>
    </row>
    <row r="15" spans="1:8" ht="15.75">
      <c r="A15" s="162" t="s">
        <v>188</v>
      </c>
      <c r="B15" s="163"/>
      <c r="C15" s="163"/>
      <c r="D15" s="163"/>
      <c r="E15" s="163"/>
      <c r="F15" s="164">
        <f>SUM(F7:F14)</f>
        <v>234878</v>
      </c>
      <c r="G15" s="164">
        <f>SUM(G7:G14)</f>
        <v>271036</v>
      </c>
      <c r="H15" s="164">
        <f>SUM(H7:H14)</f>
        <v>245811</v>
      </c>
    </row>
    <row r="16" spans="1:8" ht="15.75">
      <c r="A16" s="155" t="s">
        <v>150</v>
      </c>
      <c r="B16" s="156"/>
      <c r="C16" s="156"/>
      <c r="D16" s="156"/>
      <c r="E16" s="156"/>
      <c r="F16" s="160">
        <v>11359</v>
      </c>
      <c r="G16" s="158">
        <v>13255</v>
      </c>
      <c r="H16" s="161">
        <v>-138</v>
      </c>
    </row>
    <row r="17" spans="1:8" ht="16.5" thickBot="1">
      <c r="A17" s="155" t="s">
        <v>189</v>
      </c>
      <c r="B17" s="156"/>
      <c r="C17" s="156"/>
      <c r="D17" s="156"/>
      <c r="E17" s="156"/>
      <c r="F17" s="160"/>
      <c r="G17" s="158"/>
      <c r="H17" s="161"/>
    </row>
    <row r="18" spans="1:8" ht="16.5" thickBot="1">
      <c r="A18" s="170" t="s">
        <v>190</v>
      </c>
      <c r="B18" s="171"/>
      <c r="C18" s="171"/>
      <c r="D18" s="171"/>
      <c r="E18" s="171"/>
      <c r="F18" s="172">
        <f>F15+F16</f>
        <v>246237</v>
      </c>
      <c r="G18" s="172">
        <f>G15+G16</f>
        <v>284291</v>
      </c>
      <c r="H18" s="173">
        <f>H15+H16+H17</f>
        <v>245673</v>
      </c>
    </row>
    <row r="19" spans="1:8" ht="15.75">
      <c r="A19" s="155" t="s">
        <v>129</v>
      </c>
      <c r="B19" s="156"/>
      <c r="C19" s="156"/>
      <c r="D19" s="156"/>
      <c r="E19" s="156"/>
      <c r="F19" s="160">
        <v>15757</v>
      </c>
      <c r="G19" s="158">
        <v>16158</v>
      </c>
      <c r="H19" s="161">
        <v>29166</v>
      </c>
    </row>
    <row r="20" spans="1:8" ht="15.75">
      <c r="A20" s="155" t="s">
        <v>191</v>
      </c>
      <c r="B20" s="156"/>
      <c r="C20" s="156"/>
      <c r="D20" s="156"/>
      <c r="E20" s="156"/>
      <c r="F20" s="160">
        <v>89294</v>
      </c>
      <c r="G20" s="158">
        <v>91535</v>
      </c>
      <c r="H20" s="161">
        <v>92843</v>
      </c>
    </row>
    <row r="21" spans="1:8" ht="15.75">
      <c r="A21" s="155" t="s">
        <v>192</v>
      </c>
      <c r="B21" s="156"/>
      <c r="C21" s="156"/>
      <c r="D21" s="156"/>
      <c r="E21" s="156"/>
      <c r="F21" s="160">
        <v>0</v>
      </c>
      <c r="G21" s="158">
        <v>0</v>
      </c>
      <c r="H21" s="161">
        <v>0</v>
      </c>
    </row>
    <row r="22" spans="1:8" ht="15.75">
      <c r="A22" s="162" t="s">
        <v>193</v>
      </c>
      <c r="B22" s="156"/>
      <c r="C22" s="156"/>
      <c r="D22" s="156"/>
      <c r="E22" s="156"/>
      <c r="F22" s="160"/>
      <c r="G22" s="158"/>
      <c r="H22" s="161"/>
    </row>
    <row r="23" spans="1:8" ht="15.75">
      <c r="A23" s="155" t="s">
        <v>194</v>
      </c>
      <c r="B23" s="156"/>
      <c r="C23" s="156"/>
      <c r="D23" s="156"/>
      <c r="E23" s="156"/>
      <c r="F23" s="160">
        <v>0</v>
      </c>
      <c r="G23" s="158">
        <v>0</v>
      </c>
      <c r="H23" s="161">
        <v>0</v>
      </c>
    </row>
    <row r="24" spans="1:8" ht="15.75">
      <c r="A24" s="155" t="s">
        <v>195</v>
      </c>
      <c r="B24" s="156"/>
      <c r="C24" s="156"/>
      <c r="D24" s="156"/>
      <c r="E24" s="156"/>
      <c r="F24" s="160">
        <v>108824</v>
      </c>
      <c r="G24" s="158">
        <v>122646</v>
      </c>
      <c r="H24" s="161">
        <v>122672</v>
      </c>
    </row>
    <row r="25" spans="1:8" ht="15.75">
      <c r="A25" s="162" t="s">
        <v>193</v>
      </c>
      <c r="B25" s="156"/>
      <c r="C25" s="156"/>
      <c r="D25" s="156"/>
      <c r="E25" s="156"/>
      <c r="F25" s="160"/>
      <c r="G25" s="158"/>
      <c r="H25" s="161"/>
    </row>
    <row r="26" spans="1:8" ht="15.75">
      <c r="A26" s="155" t="s">
        <v>196</v>
      </c>
      <c r="B26" s="156"/>
      <c r="C26" s="156"/>
      <c r="D26" s="156"/>
      <c r="E26" s="156"/>
      <c r="F26" s="160">
        <v>79306</v>
      </c>
      <c r="G26" s="158">
        <v>86305</v>
      </c>
      <c r="H26" s="161">
        <v>86305</v>
      </c>
    </row>
    <row r="27" spans="1:8" ht="15.75">
      <c r="A27" s="155" t="s">
        <v>197</v>
      </c>
      <c r="B27" s="156"/>
      <c r="C27" s="156"/>
      <c r="D27" s="156"/>
      <c r="E27" s="156"/>
      <c r="F27" s="160">
        <v>263</v>
      </c>
      <c r="G27" s="158">
        <v>263</v>
      </c>
      <c r="H27" s="161">
        <v>264</v>
      </c>
    </row>
    <row r="28" spans="1:8" ht="15.75">
      <c r="A28" s="155" t="s">
        <v>198</v>
      </c>
      <c r="B28" s="156"/>
      <c r="C28" s="156"/>
      <c r="D28" s="156"/>
      <c r="E28" s="156"/>
      <c r="F28" s="160">
        <v>23293</v>
      </c>
      <c r="G28" s="158">
        <v>44883</v>
      </c>
      <c r="H28" s="161"/>
    </row>
    <row r="29" spans="1:8" ht="15.75">
      <c r="A29" s="162" t="s">
        <v>199</v>
      </c>
      <c r="B29" s="163"/>
      <c r="C29" s="163"/>
      <c r="D29" s="163"/>
      <c r="E29" s="163"/>
      <c r="F29" s="164">
        <f>F19+F20+F21+F24+F27+F28</f>
        <v>237431</v>
      </c>
      <c r="G29" s="165">
        <f>G19+G20+G21+G24+G27+G28</f>
        <v>275485</v>
      </c>
      <c r="H29" s="166">
        <f>H19+H20+H21+H24+H27</f>
        <v>244945</v>
      </c>
    </row>
    <row r="30" spans="1:8" ht="15.75">
      <c r="A30" s="155" t="s">
        <v>200</v>
      </c>
      <c r="B30" s="156"/>
      <c r="C30" s="156"/>
      <c r="D30" s="156"/>
      <c r="E30" s="156"/>
      <c r="F30" s="160">
        <v>8806</v>
      </c>
      <c r="G30" s="158">
        <v>8806</v>
      </c>
      <c r="H30" s="161">
        <v>10035</v>
      </c>
    </row>
    <row r="31" spans="1:8" ht="15.75">
      <c r="A31" s="155" t="s">
        <v>201</v>
      </c>
      <c r="B31" s="156"/>
      <c r="C31" s="156"/>
      <c r="D31" s="156"/>
      <c r="E31" s="156"/>
      <c r="F31" s="160"/>
      <c r="G31" s="158"/>
      <c r="H31" s="161">
        <v>-348</v>
      </c>
    </row>
    <row r="32" spans="1:8" ht="16.5" thickBot="1">
      <c r="A32" s="167" t="s">
        <v>202</v>
      </c>
      <c r="B32" s="168"/>
      <c r="C32" s="168"/>
      <c r="D32" s="168"/>
      <c r="E32" s="168"/>
      <c r="F32" s="169">
        <f>F29+F30</f>
        <v>246237</v>
      </c>
      <c r="G32" s="169">
        <f>G29+G30</f>
        <v>284291</v>
      </c>
      <c r="H32" s="169">
        <f>H29+H30+H31</f>
        <v>254632</v>
      </c>
    </row>
  </sheetData>
  <mergeCells count="1">
    <mergeCell ref="F6:G6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&amp;C&amp;"Times New Roman CE,Félkövér"&amp;14Palotás Önkormányzati Összesítő
Egyszerűsített pénzforgalmi jelentés
2006. év&amp;R1/c.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I19"/>
  <sheetViews>
    <sheetView workbookViewId="0" topLeftCell="A1">
      <selection activeCell="H24" sqref="H24"/>
    </sheetView>
  </sheetViews>
  <sheetFormatPr defaultColWidth="9.140625" defaultRowHeight="12.75"/>
  <cols>
    <col min="1" max="6" width="9.140625" style="174" customWidth="1"/>
    <col min="7" max="7" width="5.7109375" style="174" customWidth="1"/>
    <col min="8" max="9" width="10.7109375" style="174" customWidth="1"/>
    <col min="10" max="16384" width="9.140625" style="174" customWidth="1"/>
  </cols>
  <sheetData>
    <row r="4" ht="15" customHeight="1">
      <c r="E4" s="174" t="s">
        <v>0</v>
      </c>
    </row>
    <row r="5" ht="15" customHeight="1"/>
    <row r="6" ht="15" customHeight="1" thickBot="1">
      <c r="I6" s="175" t="s">
        <v>203</v>
      </c>
    </row>
    <row r="7" spans="1:9" s="180" customFormat="1" ht="19.5" customHeight="1" thickBot="1">
      <c r="A7" s="176" t="s">
        <v>2</v>
      </c>
      <c r="B7" s="177"/>
      <c r="C7" s="177"/>
      <c r="D7" s="177"/>
      <c r="E7" s="177"/>
      <c r="F7" s="177"/>
      <c r="G7" s="177"/>
      <c r="H7" s="178" t="s">
        <v>204</v>
      </c>
      <c r="I7" s="179" t="s">
        <v>205</v>
      </c>
    </row>
    <row r="8" spans="1:9" s="180" customFormat="1" ht="19.5" customHeight="1">
      <c r="A8" s="181"/>
      <c r="B8" s="182"/>
      <c r="C8" s="182"/>
      <c r="D8" s="182"/>
      <c r="E8" s="182"/>
      <c r="F8" s="182"/>
      <c r="G8" s="182"/>
      <c r="H8" s="183"/>
      <c r="I8" s="184"/>
    </row>
    <row r="9" spans="1:9" s="180" customFormat="1" ht="19.5" customHeight="1">
      <c r="A9" s="181" t="s">
        <v>206</v>
      </c>
      <c r="B9" s="182"/>
      <c r="C9" s="182"/>
      <c r="D9" s="182"/>
      <c r="E9" s="182"/>
      <c r="F9" s="182"/>
      <c r="G9" s="182"/>
      <c r="H9" s="185">
        <v>12701</v>
      </c>
      <c r="I9" s="186">
        <v>11625</v>
      </c>
    </row>
    <row r="10" spans="1:9" s="180" customFormat="1" ht="19.5" customHeight="1">
      <c r="A10" s="181" t="s">
        <v>207</v>
      </c>
      <c r="B10" s="182"/>
      <c r="C10" s="182"/>
      <c r="D10" s="182"/>
      <c r="E10" s="182"/>
      <c r="F10" s="182"/>
      <c r="G10" s="182"/>
      <c r="H10" s="185">
        <v>-3895</v>
      </c>
      <c r="I10" s="186">
        <v>-3685</v>
      </c>
    </row>
    <row r="11" spans="1:9" s="180" customFormat="1" ht="19.5" customHeight="1">
      <c r="A11" s="181" t="s">
        <v>208</v>
      </c>
      <c r="B11" s="182"/>
      <c r="C11" s="182"/>
      <c r="D11" s="182"/>
      <c r="E11" s="182"/>
      <c r="F11" s="182"/>
      <c r="G11" s="182"/>
      <c r="H11" s="185">
        <v>118</v>
      </c>
      <c r="I11" s="186">
        <v>0</v>
      </c>
    </row>
    <row r="12" spans="1:9" s="180" customFormat="1" ht="19.5" customHeight="1">
      <c r="A12" s="181" t="s">
        <v>209</v>
      </c>
      <c r="B12" s="182"/>
      <c r="C12" s="182"/>
      <c r="D12" s="182"/>
      <c r="E12" s="182"/>
      <c r="F12" s="182"/>
      <c r="G12" s="182"/>
      <c r="H12" s="185">
        <v>0</v>
      </c>
      <c r="I12" s="186">
        <v>0</v>
      </c>
    </row>
    <row r="13" spans="1:9" s="180" customFormat="1" ht="19.5" customHeight="1">
      <c r="A13" s="181" t="s">
        <v>210</v>
      </c>
      <c r="B13" s="182"/>
      <c r="C13" s="182"/>
      <c r="D13" s="182"/>
      <c r="E13" s="182"/>
      <c r="F13" s="182"/>
      <c r="G13" s="182"/>
      <c r="H13" s="185">
        <v>8688</v>
      </c>
      <c r="I13" s="186">
        <v>7940</v>
      </c>
    </row>
    <row r="14" spans="1:9" s="180" customFormat="1" ht="19.5" customHeight="1">
      <c r="A14" s="181" t="s">
        <v>211</v>
      </c>
      <c r="B14" s="182"/>
      <c r="C14" s="182"/>
      <c r="D14" s="182"/>
      <c r="E14" s="182"/>
      <c r="F14" s="182"/>
      <c r="G14" s="182"/>
      <c r="H14" s="185">
        <v>1229</v>
      </c>
      <c r="I14" s="186">
        <v>119</v>
      </c>
    </row>
    <row r="15" spans="1:9" s="180" customFormat="1" ht="19.5" customHeight="1">
      <c r="A15" s="181" t="s">
        <v>212</v>
      </c>
      <c r="B15" s="182"/>
      <c r="C15" s="182"/>
      <c r="D15" s="182"/>
      <c r="E15" s="182"/>
      <c r="F15" s="182"/>
      <c r="G15" s="182"/>
      <c r="H15" s="185">
        <v>0</v>
      </c>
      <c r="I15" s="186">
        <v>0</v>
      </c>
    </row>
    <row r="16" spans="1:9" s="180" customFormat="1" ht="19.5" customHeight="1">
      <c r="A16" s="181" t="s">
        <v>213</v>
      </c>
      <c r="B16" s="182"/>
      <c r="C16" s="182"/>
      <c r="D16" s="182"/>
      <c r="E16" s="182"/>
      <c r="F16" s="182"/>
      <c r="G16" s="182"/>
      <c r="H16" s="185">
        <v>0</v>
      </c>
      <c r="I16" s="186">
        <v>0</v>
      </c>
    </row>
    <row r="17" spans="1:9" s="180" customFormat="1" ht="19.5" customHeight="1">
      <c r="A17" s="181" t="s">
        <v>214</v>
      </c>
      <c r="B17" s="182"/>
      <c r="C17" s="182"/>
      <c r="D17" s="182"/>
      <c r="E17" s="182"/>
      <c r="F17" s="182"/>
      <c r="G17" s="182"/>
      <c r="H17" s="185">
        <v>0</v>
      </c>
      <c r="I17" s="186">
        <v>0</v>
      </c>
    </row>
    <row r="18" spans="1:9" s="180" customFormat="1" ht="19.5" customHeight="1">
      <c r="A18" s="187" t="s">
        <v>215</v>
      </c>
      <c r="B18" s="188"/>
      <c r="C18" s="188"/>
      <c r="D18" s="188"/>
      <c r="E18" s="188"/>
      <c r="F18" s="188"/>
      <c r="G18" s="188"/>
      <c r="H18" s="189">
        <f>H13+H14</f>
        <v>9917</v>
      </c>
      <c r="I18" s="190">
        <f>I13+I14</f>
        <v>8059</v>
      </c>
    </row>
    <row r="19" spans="1:9" s="180" customFormat="1" ht="19.5" customHeight="1" thickBot="1">
      <c r="A19" s="191" t="s">
        <v>216</v>
      </c>
      <c r="B19" s="192"/>
      <c r="C19" s="192"/>
      <c r="D19" s="192"/>
      <c r="E19" s="192"/>
      <c r="F19" s="192"/>
      <c r="G19" s="192"/>
      <c r="H19" s="193">
        <v>0</v>
      </c>
      <c r="I19" s="194">
        <v>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CE,Félkövér"&amp;14Palotás önkormányzati Összesítő
Egyszerűsített pénzmaradvány-kimutatás
2006. év&amp;R1/d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3">
      <selection activeCell="D32" sqref="D32"/>
    </sheetView>
  </sheetViews>
  <sheetFormatPr defaultColWidth="9.140625" defaultRowHeight="12.75"/>
  <cols>
    <col min="1" max="1" width="46.28125" style="29" customWidth="1"/>
    <col min="2" max="5" width="9.28125" style="29" customWidth="1"/>
    <col min="6" max="16384" width="9.140625" style="29" customWidth="1"/>
  </cols>
  <sheetData>
    <row r="1" ht="15">
      <c r="A1" s="29" t="s">
        <v>0</v>
      </c>
    </row>
    <row r="2" ht="15">
      <c r="A2" s="30" t="s">
        <v>0</v>
      </c>
    </row>
    <row r="3" ht="15">
      <c r="A3" s="30" t="s">
        <v>0</v>
      </c>
    </row>
    <row r="4" spans="1:4" ht="15.75" thickBot="1">
      <c r="A4" s="30"/>
      <c r="D4" s="29" t="s">
        <v>29</v>
      </c>
    </row>
    <row r="5" spans="1:5" ht="15.75" thickBot="1">
      <c r="A5" s="31" t="s">
        <v>30</v>
      </c>
      <c r="B5" s="32" t="s">
        <v>31</v>
      </c>
      <c r="C5" s="32" t="s">
        <v>32</v>
      </c>
      <c r="D5" s="32" t="s">
        <v>5</v>
      </c>
      <c r="E5" s="33" t="s">
        <v>6</v>
      </c>
    </row>
    <row r="6" spans="1:5" ht="15">
      <c r="A6" s="34" t="s">
        <v>33</v>
      </c>
      <c r="B6" s="35">
        <v>77525</v>
      </c>
      <c r="C6" s="35">
        <v>77573</v>
      </c>
      <c r="D6" s="35">
        <v>77573</v>
      </c>
      <c r="E6" s="36">
        <f aca="true" t="shared" si="0" ref="E6:E23">D6/C6</f>
        <v>1</v>
      </c>
    </row>
    <row r="7" spans="1:5" ht="15">
      <c r="A7" s="34" t="s">
        <v>34</v>
      </c>
      <c r="B7" s="35"/>
      <c r="C7" s="35">
        <v>5982</v>
      </c>
      <c r="D7" s="35">
        <v>5982</v>
      </c>
      <c r="E7" s="36">
        <f t="shared" si="0"/>
        <v>1</v>
      </c>
    </row>
    <row r="8" spans="1:5" ht="15">
      <c r="A8" s="34" t="s">
        <v>35</v>
      </c>
      <c r="B8" s="35">
        <v>257</v>
      </c>
      <c r="C8" s="35">
        <v>257</v>
      </c>
      <c r="D8" s="35">
        <v>257</v>
      </c>
      <c r="E8" s="36">
        <f t="shared" si="0"/>
        <v>1</v>
      </c>
    </row>
    <row r="9" spans="1:5" ht="15.75" thickBot="1">
      <c r="A9" s="34" t="s">
        <v>36</v>
      </c>
      <c r="B9" s="35">
        <v>1524</v>
      </c>
      <c r="C9" s="37">
        <v>2493</v>
      </c>
      <c r="D9" s="37">
        <v>2493</v>
      </c>
      <c r="E9" s="36">
        <f t="shared" si="0"/>
        <v>1</v>
      </c>
    </row>
    <row r="10" spans="1:5" ht="15.75" thickBot="1">
      <c r="A10" s="38" t="s">
        <v>37</v>
      </c>
      <c r="B10" s="39">
        <f>SUM(B6:B9)</f>
        <v>79306</v>
      </c>
      <c r="C10" s="39">
        <f>SUM(C6:C9)</f>
        <v>86305</v>
      </c>
      <c r="D10" s="39">
        <f>SUM(D6:D9)</f>
        <v>86305</v>
      </c>
      <c r="E10" s="40">
        <f t="shared" si="0"/>
        <v>1</v>
      </c>
    </row>
    <row r="11" spans="1:5" ht="15">
      <c r="A11" s="34" t="s">
        <v>38</v>
      </c>
      <c r="B11" s="35">
        <v>14797</v>
      </c>
      <c r="C11" s="37">
        <v>14797</v>
      </c>
      <c r="D11" s="37">
        <v>13970</v>
      </c>
      <c r="E11" s="36">
        <f t="shared" si="0"/>
        <v>0.9441102926268838</v>
      </c>
    </row>
    <row r="12" spans="1:5" ht="15">
      <c r="A12" s="34" t="s">
        <v>39</v>
      </c>
      <c r="B12" s="35">
        <v>35975</v>
      </c>
      <c r="C12" s="37">
        <v>35324</v>
      </c>
      <c r="D12" s="37">
        <v>35324</v>
      </c>
      <c r="E12" s="36">
        <f t="shared" si="0"/>
        <v>1</v>
      </c>
    </row>
    <row r="13" spans="1:5" ht="15">
      <c r="A13" s="34" t="s">
        <v>40</v>
      </c>
      <c r="B13" s="35">
        <v>22722</v>
      </c>
      <c r="C13" s="37">
        <v>24314</v>
      </c>
      <c r="D13" s="37">
        <v>24314</v>
      </c>
      <c r="E13" s="36">
        <f t="shared" si="0"/>
        <v>1</v>
      </c>
    </row>
    <row r="14" spans="1:5" ht="15">
      <c r="A14" s="34" t="s">
        <v>41</v>
      </c>
      <c r="B14" s="35">
        <v>6000</v>
      </c>
      <c r="C14" s="37">
        <v>4800</v>
      </c>
      <c r="D14" s="37">
        <v>5310</v>
      </c>
      <c r="E14" s="36">
        <f t="shared" si="0"/>
        <v>1.10625</v>
      </c>
    </row>
    <row r="15" spans="1:5" ht="15">
      <c r="A15" s="34" t="s">
        <v>42</v>
      </c>
      <c r="B15" s="35">
        <v>3600</v>
      </c>
      <c r="C15" s="37">
        <v>3600</v>
      </c>
      <c r="D15" s="37">
        <v>3940</v>
      </c>
      <c r="E15" s="36">
        <f t="shared" si="0"/>
        <v>1.0944444444444446</v>
      </c>
    </row>
    <row r="16" spans="1:5" ht="15">
      <c r="A16" s="34" t="s">
        <v>43</v>
      </c>
      <c r="B16" s="35">
        <v>1500</v>
      </c>
      <c r="C16" s="37">
        <v>1500</v>
      </c>
      <c r="D16" s="37">
        <v>1233</v>
      </c>
      <c r="E16" s="36">
        <f t="shared" si="0"/>
        <v>0.822</v>
      </c>
    </row>
    <row r="17" spans="1:5" ht="15">
      <c r="A17" s="34" t="s">
        <v>44</v>
      </c>
      <c r="B17" s="35">
        <v>4500</v>
      </c>
      <c r="C17" s="37">
        <v>7000</v>
      </c>
      <c r="D17" s="37">
        <v>8445</v>
      </c>
      <c r="E17" s="36">
        <f t="shared" si="0"/>
        <v>1.2064285714285714</v>
      </c>
    </row>
    <row r="18" spans="1:5" ht="15.75" thickBot="1">
      <c r="A18" s="34" t="s">
        <v>45</v>
      </c>
      <c r="B18" s="35">
        <v>200</v>
      </c>
      <c r="C18" s="37">
        <v>200</v>
      </c>
      <c r="D18" s="37">
        <v>307</v>
      </c>
      <c r="E18" s="36">
        <f t="shared" si="0"/>
        <v>1.535</v>
      </c>
    </row>
    <row r="19" spans="1:5" ht="15.75" thickBot="1">
      <c r="A19" s="41" t="s">
        <v>46</v>
      </c>
      <c r="B19" s="39">
        <f>SUM(B11:B18)</f>
        <v>89294</v>
      </c>
      <c r="C19" s="39">
        <f>SUM(C11:C18)</f>
        <v>91535</v>
      </c>
      <c r="D19" s="39">
        <f>SUM(D11:D18)</f>
        <v>92843</v>
      </c>
      <c r="E19" s="40">
        <f t="shared" si="0"/>
        <v>1.0142896159938821</v>
      </c>
    </row>
    <row r="20" spans="1:5" ht="15">
      <c r="A20" s="34" t="s">
        <v>47</v>
      </c>
      <c r="B20" s="37">
        <v>14388</v>
      </c>
      <c r="C20" s="37">
        <v>12581</v>
      </c>
      <c r="D20" s="37">
        <v>13127</v>
      </c>
      <c r="E20" s="36">
        <f t="shared" si="0"/>
        <v>1.043398775931961</v>
      </c>
    </row>
    <row r="21" spans="1:5" ht="15">
      <c r="A21" s="34" t="s">
        <v>48</v>
      </c>
      <c r="B21" s="37">
        <v>1289</v>
      </c>
      <c r="C21" s="37">
        <v>1352</v>
      </c>
      <c r="D21" s="37">
        <v>1531</v>
      </c>
      <c r="E21" s="36">
        <f t="shared" si="0"/>
        <v>1.132396449704142</v>
      </c>
    </row>
    <row r="22" spans="1:5" ht="15.75" thickBot="1">
      <c r="A22" s="34" t="s">
        <v>386</v>
      </c>
      <c r="B22" s="37">
        <v>60</v>
      </c>
      <c r="C22" s="37">
        <v>14420</v>
      </c>
      <c r="D22" s="37">
        <v>14472</v>
      </c>
      <c r="E22" s="36">
        <f t="shared" si="0"/>
        <v>1.0036061026352288</v>
      </c>
    </row>
    <row r="23" spans="1:5" ht="15.75" thickBot="1">
      <c r="A23" s="41" t="s">
        <v>49</v>
      </c>
      <c r="B23" s="39">
        <f>SUM(B20:B22)</f>
        <v>15737</v>
      </c>
      <c r="C23" s="39">
        <f>SUM(C20:C22)</f>
        <v>28353</v>
      </c>
      <c r="D23" s="39">
        <f>SUM(D20:D22)</f>
        <v>29130</v>
      </c>
      <c r="E23" s="40">
        <f t="shared" si="0"/>
        <v>1.0274045074595282</v>
      </c>
    </row>
    <row r="24" spans="1:5" ht="15.75" thickBot="1">
      <c r="A24" s="41" t="s">
        <v>50</v>
      </c>
      <c r="B24" s="39"/>
      <c r="C24" s="42"/>
      <c r="D24" s="42"/>
      <c r="E24" s="40"/>
    </row>
    <row r="25" spans="1:5" ht="15">
      <c r="A25" s="43" t="s">
        <v>51</v>
      </c>
      <c r="B25" s="44"/>
      <c r="C25" s="45"/>
      <c r="D25" s="45">
        <v>1229</v>
      </c>
      <c r="E25" s="46"/>
    </row>
    <row r="26" spans="1:5" s="48" customFormat="1" ht="15">
      <c r="A26" s="34" t="s">
        <v>52</v>
      </c>
      <c r="B26" s="44"/>
      <c r="C26" s="47">
        <v>160</v>
      </c>
      <c r="D26" s="47">
        <v>252</v>
      </c>
      <c r="E26" s="36">
        <f aca="true" t="shared" si="1" ref="E26:E33">D26/C26</f>
        <v>1.575</v>
      </c>
    </row>
    <row r="27" spans="1:5" ht="15">
      <c r="A27" s="34" t="s">
        <v>53</v>
      </c>
      <c r="B27" s="37">
        <v>25221</v>
      </c>
      <c r="C27" s="37">
        <v>31542</v>
      </c>
      <c r="D27" s="37">
        <v>30289</v>
      </c>
      <c r="E27" s="36">
        <f t="shared" si="1"/>
        <v>0.9602751886373724</v>
      </c>
    </row>
    <row r="28" spans="1:5" ht="15">
      <c r="A28" s="34" t="s">
        <v>54</v>
      </c>
      <c r="B28" s="37"/>
      <c r="C28" s="47">
        <v>2554</v>
      </c>
      <c r="D28" s="47">
        <v>2544</v>
      </c>
      <c r="E28" s="36">
        <f t="shared" si="1"/>
        <v>0.9960845732184808</v>
      </c>
    </row>
    <row r="29" spans="1:5" ht="15.75" thickBot="1">
      <c r="A29" s="34" t="s">
        <v>55</v>
      </c>
      <c r="B29" s="37">
        <v>4297</v>
      </c>
      <c r="C29" s="47">
        <v>800</v>
      </c>
      <c r="D29" s="35">
        <v>768</v>
      </c>
      <c r="E29" s="36">
        <f t="shared" si="1"/>
        <v>0.96</v>
      </c>
    </row>
    <row r="30" spans="1:8" ht="15.75" thickBot="1">
      <c r="A30" s="38" t="s">
        <v>56</v>
      </c>
      <c r="B30" s="39">
        <f>SUM(B25:B29)</f>
        <v>29518</v>
      </c>
      <c r="C30" s="39">
        <f>SUM(C25:C29)</f>
        <v>35056</v>
      </c>
      <c r="D30" s="39">
        <f>SUM(D25:D29)</f>
        <v>35082</v>
      </c>
      <c r="E30" s="40">
        <f t="shared" si="1"/>
        <v>1.0007416704701049</v>
      </c>
      <c r="G30" s="450"/>
      <c r="H30" s="450"/>
    </row>
    <row r="31" spans="1:5" ht="15.75" thickBot="1">
      <c r="A31" s="38" t="s">
        <v>57</v>
      </c>
      <c r="B31" s="42">
        <v>263</v>
      </c>
      <c r="C31" s="39">
        <v>263</v>
      </c>
      <c r="D31" s="39">
        <v>264</v>
      </c>
      <c r="E31" s="40">
        <f t="shared" si="1"/>
        <v>1.0038022813688212</v>
      </c>
    </row>
    <row r="32" spans="1:5" ht="15.75" thickBot="1">
      <c r="A32" s="38" t="s">
        <v>58</v>
      </c>
      <c r="B32" s="39">
        <v>23293</v>
      </c>
      <c r="C32" s="39">
        <v>32668</v>
      </c>
      <c r="D32" s="39"/>
      <c r="E32" s="40">
        <f t="shared" si="1"/>
        <v>0</v>
      </c>
    </row>
    <row r="33" spans="1:5" ht="15.75" thickBot="1">
      <c r="A33" s="38" t="s">
        <v>59</v>
      </c>
      <c r="B33" s="39">
        <v>6368</v>
      </c>
      <c r="C33" s="39">
        <v>6368</v>
      </c>
      <c r="D33" s="49">
        <v>7597</v>
      </c>
      <c r="E33" s="40">
        <f t="shared" si="1"/>
        <v>1.192996231155779</v>
      </c>
    </row>
    <row r="34" spans="1:5" ht="15.75" thickBot="1">
      <c r="A34" s="38" t="s">
        <v>60</v>
      </c>
      <c r="B34" s="39"/>
      <c r="C34" s="39"/>
      <c r="D34" s="39">
        <v>-348</v>
      </c>
      <c r="E34" s="40" t="s">
        <v>0</v>
      </c>
    </row>
    <row r="35" spans="1:5" ht="15.75" thickBot="1">
      <c r="A35" s="31" t="s">
        <v>61</v>
      </c>
      <c r="B35" s="50">
        <f>SUM(B10,B19,B23,B24,B30,B31,B32,B33,B34)</f>
        <v>243779</v>
      </c>
      <c r="C35" s="50">
        <f>SUM(C10,C19,C23,C24,C30,C31,C32,C33,C34)</f>
        <v>280548</v>
      </c>
      <c r="D35" s="50">
        <f>SUM(D10,D19,D23,D24,D30,D31,D32,D33,D34)</f>
        <v>250873</v>
      </c>
      <c r="E35" s="51">
        <f>D35/C35</f>
        <v>0.8942248741748292</v>
      </c>
    </row>
    <row r="36" ht="15">
      <c r="E36" s="52" t="s">
        <v>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CE,Félkövér"&amp;14Palotás Önkormányzati Hivatal 
2006. évi bevételei
&amp;R2.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4">
      <selection activeCell="J13" sqref="J13"/>
    </sheetView>
  </sheetViews>
  <sheetFormatPr defaultColWidth="9.140625" defaultRowHeight="12.75"/>
  <cols>
    <col min="1" max="1" width="30.421875" style="74" customWidth="1"/>
    <col min="2" max="4" width="11.7109375" style="74" customWidth="1"/>
    <col min="5" max="5" width="13.421875" style="74" customWidth="1"/>
    <col min="6" max="9" width="11.7109375" style="74" customWidth="1"/>
    <col min="10" max="16384" width="9.140625" style="74" customWidth="1"/>
  </cols>
  <sheetData>
    <row r="1" spans="1:9" ht="15">
      <c r="A1" s="72"/>
      <c r="B1" s="73"/>
      <c r="C1" s="73"/>
      <c r="D1" s="73"/>
      <c r="E1" s="73"/>
      <c r="F1" s="73"/>
      <c r="G1" s="73"/>
      <c r="H1" s="73"/>
      <c r="I1" s="73"/>
    </row>
    <row r="2" spans="1:3" ht="15">
      <c r="A2" s="72"/>
      <c r="B2" s="72"/>
      <c r="C2" s="72"/>
    </row>
    <row r="3" spans="1:9" ht="15">
      <c r="A3" s="72" t="s">
        <v>0</v>
      </c>
      <c r="B3" s="72"/>
      <c r="C3" s="72"/>
      <c r="I3" s="74" t="s">
        <v>0</v>
      </c>
    </row>
    <row r="4" spans="1:9" ht="15.75" thickBot="1">
      <c r="A4" s="72"/>
      <c r="B4" s="72"/>
      <c r="C4" s="72"/>
      <c r="I4" s="74" t="s">
        <v>1</v>
      </c>
    </row>
    <row r="5" spans="1:9" ht="15">
      <c r="A5" s="75" t="s">
        <v>96</v>
      </c>
      <c r="B5" s="76"/>
      <c r="C5" s="76" t="s">
        <v>97</v>
      </c>
      <c r="D5" s="76"/>
      <c r="E5" s="77"/>
      <c r="F5" s="76"/>
      <c r="G5" s="76" t="s">
        <v>98</v>
      </c>
      <c r="H5" s="76"/>
      <c r="I5" s="77"/>
    </row>
    <row r="6" spans="1:9" ht="15.75" thickBot="1">
      <c r="A6" s="78" t="s">
        <v>0</v>
      </c>
      <c r="B6" s="79" t="s">
        <v>99</v>
      </c>
      <c r="C6" s="79" t="s">
        <v>4</v>
      </c>
      <c r="D6" s="79" t="s">
        <v>5</v>
      </c>
      <c r="E6" s="80" t="s">
        <v>6</v>
      </c>
      <c r="F6" s="79" t="s">
        <v>99</v>
      </c>
      <c r="G6" s="79" t="s">
        <v>4</v>
      </c>
      <c r="H6" s="79" t="s">
        <v>5</v>
      </c>
      <c r="I6" s="80" t="s">
        <v>6</v>
      </c>
    </row>
    <row r="7" spans="1:9" ht="15">
      <c r="A7" s="81" t="s">
        <v>100</v>
      </c>
      <c r="B7" s="82"/>
      <c r="C7" s="82"/>
      <c r="D7" s="83">
        <v>-348</v>
      </c>
      <c r="E7" s="84"/>
      <c r="F7" s="85"/>
      <c r="G7" s="85"/>
      <c r="H7" s="85"/>
      <c r="I7" s="84"/>
    </row>
    <row r="8" spans="1:9" ht="15">
      <c r="A8" s="81" t="s">
        <v>120</v>
      </c>
      <c r="B8" s="82"/>
      <c r="C8" s="82"/>
      <c r="D8" s="83"/>
      <c r="E8" s="84"/>
      <c r="F8" s="85">
        <v>3497</v>
      </c>
      <c r="G8" s="85"/>
      <c r="H8" s="85"/>
      <c r="I8" s="84"/>
    </row>
    <row r="9" spans="1:9" ht="15">
      <c r="A9" s="81" t="s">
        <v>101</v>
      </c>
      <c r="B9" s="83">
        <v>1858</v>
      </c>
      <c r="C9" s="83">
        <v>1858</v>
      </c>
      <c r="D9" s="83">
        <v>1966</v>
      </c>
      <c r="E9" s="86">
        <f>D9/C9</f>
        <v>1.0581270182992466</v>
      </c>
      <c r="F9" s="83"/>
      <c r="G9" s="83"/>
      <c r="H9" s="83"/>
      <c r="I9" s="84"/>
    </row>
    <row r="10" spans="1:9" ht="15">
      <c r="A10" s="81" t="s">
        <v>102</v>
      </c>
      <c r="B10" s="83">
        <v>2884</v>
      </c>
      <c r="C10" s="83">
        <v>2719</v>
      </c>
      <c r="D10" s="83">
        <v>2709</v>
      </c>
      <c r="E10" s="86">
        <f aca="true" t="shared" si="0" ref="E10:E28">D10/C10</f>
        <v>0.9963221772710555</v>
      </c>
      <c r="F10" s="83"/>
      <c r="G10" s="83"/>
      <c r="H10" s="83"/>
      <c r="I10" s="84"/>
    </row>
    <row r="11" spans="1:9" ht="15">
      <c r="A11" s="81" t="s">
        <v>103</v>
      </c>
      <c r="B11" s="83">
        <v>3094</v>
      </c>
      <c r="C11" s="83">
        <v>3454</v>
      </c>
      <c r="D11" s="83">
        <v>3871</v>
      </c>
      <c r="E11" s="86">
        <f t="shared" si="0"/>
        <v>1.120729588882455</v>
      </c>
      <c r="F11" s="83"/>
      <c r="G11" s="83"/>
      <c r="H11" s="83"/>
      <c r="I11" s="84"/>
    </row>
    <row r="12" spans="1:9" ht="15">
      <c r="A12" s="81" t="s">
        <v>104</v>
      </c>
      <c r="B12" s="83">
        <v>2397</v>
      </c>
      <c r="C12" s="83">
        <v>2673</v>
      </c>
      <c r="D12" s="83">
        <v>2526</v>
      </c>
      <c r="E12" s="86">
        <f t="shared" si="0"/>
        <v>0.9450056116722784</v>
      </c>
      <c r="F12" s="83">
        <v>263</v>
      </c>
      <c r="G12" s="83">
        <v>263</v>
      </c>
      <c r="H12" s="83">
        <v>264</v>
      </c>
      <c r="I12" s="86">
        <f>H12/G12</f>
        <v>1.0038022813688212</v>
      </c>
    </row>
    <row r="13" spans="1:9" ht="15">
      <c r="A13" s="81" t="s">
        <v>105</v>
      </c>
      <c r="B13" s="83">
        <v>50612</v>
      </c>
      <c r="C13" s="83">
        <v>29144</v>
      </c>
      <c r="D13" s="83">
        <v>42729</v>
      </c>
      <c r="E13" s="86">
        <f t="shared" si="0"/>
        <v>1.4661336810321164</v>
      </c>
      <c r="F13" s="83">
        <v>800</v>
      </c>
      <c r="G13" s="83">
        <v>3354</v>
      </c>
      <c r="H13" s="83">
        <v>3312</v>
      </c>
      <c r="I13" s="86">
        <f>H13/G13</f>
        <v>0.9874776386404294</v>
      </c>
    </row>
    <row r="14" spans="1:9" ht="15">
      <c r="A14" s="81" t="s">
        <v>106</v>
      </c>
      <c r="B14" s="83">
        <v>1733</v>
      </c>
      <c r="C14" s="83">
        <v>3807</v>
      </c>
      <c r="D14" s="83">
        <v>3816</v>
      </c>
      <c r="E14" s="86">
        <f t="shared" si="0"/>
        <v>1.0023640661938533</v>
      </c>
      <c r="F14" s="83"/>
      <c r="G14" s="83"/>
      <c r="H14" s="83"/>
      <c r="I14" s="84"/>
    </row>
    <row r="15" spans="1:9" ht="15">
      <c r="A15" s="81" t="s">
        <v>119</v>
      </c>
      <c r="B15" s="83">
        <v>83</v>
      </c>
      <c r="C15" s="83">
        <v>83</v>
      </c>
      <c r="D15" s="83">
        <v>99</v>
      </c>
      <c r="E15" s="86">
        <f t="shared" si="0"/>
        <v>1.1927710843373494</v>
      </c>
      <c r="F15" s="83"/>
      <c r="G15" s="83"/>
      <c r="H15" s="83"/>
      <c r="I15" s="84"/>
    </row>
    <row r="16" spans="1:9" ht="15">
      <c r="A16" s="81" t="s">
        <v>121</v>
      </c>
      <c r="B16" s="83"/>
      <c r="C16" s="83">
        <v>44883</v>
      </c>
      <c r="D16" s="83"/>
      <c r="E16" s="86">
        <f t="shared" si="0"/>
        <v>0</v>
      </c>
      <c r="F16" s="83"/>
      <c r="G16" s="83"/>
      <c r="H16" s="83"/>
      <c r="I16" s="84"/>
    </row>
    <row r="17" spans="1:9" ht="15">
      <c r="A17" s="81" t="s">
        <v>107</v>
      </c>
      <c r="B17" s="83">
        <v>168600</v>
      </c>
      <c r="C17" s="83">
        <v>177840</v>
      </c>
      <c r="D17" s="83">
        <v>179148</v>
      </c>
      <c r="E17" s="86">
        <f t="shared" si="0"/>
        <v>1.0073549257759784</v>
      </c>
      <c r="F17" s="83"/>
      <c r="G17" s="83"/>
      <c r="H17" s="83"/>
      <c r="I17" s="86"/>
    </row>
    <row r="18" spans="1:9" ht="15">
      <c r="A18" s="81" t="s">
        <v>108</v>
      </c>
      <c r="B18" s="83"/>
      <c r="C18" s="83"/>
      <c r="D18" s="83">
        <v>92</v>
      </c>
      <c r="E18" s="86"/>
      <c r="F18" s="83"/>
      <c r="G18" s="83"/>
      <c r="H18" s="83"/>
      <c r="I18" s="86"/>
    </row>
    <row r="19" spans="1:9" ht="15">
      <c r="A19" s="81" t="s">
        <v>118</v>
      </c>
      <c r="B19" s="83">
        <v>400</v>
      </c>
      <c r="C19" s="83">
        <v>500</v>
      </c>
      <c r="D19" s="83">
        <v>498</v>
      </c>
      <c r="E19" s="86">
        <f t="shared" si="0"/>
        <v>0.996</v>
      </c>
      <c r="F19" s="83"/>
      <c r="G19" s="83"/>
      <c r="H19" s="83"/>
      <c r="I19" s="86"/>
    </row>
    <row r="20" spans="1:9" ht="15">
      <c r="A20" s="81" t="s">
        <v>109</v>
      </c>
      <c r="B20" s="83">
        <v>310</v>
      </c>
      <c r="C20" s="83">
        <v>918</v>
      </c>
      <c r="D20" s="83">
        <v>883</v>
      </c>
      <c r="E20" s="86">
        <f t="shared" si="0"/>
        <v>0.9618736383442266</v>
      </c>
      <c r="F20" s="83"/>
      <c r="G20" s="83"/>
      <c r="H20" s="83"/>
      <c r="I20" s="86"/>
    </row>
    <row r="21" spans="1:9" ht="15">
      <c r="A21" s="81" t="s">
        <v>110</v>
      </c>
      <c r="B21" s="83">
        <v>3384</v>
      </c>
      <c r="C21" s="83">
        <v>3484</v>
      </c>
      <c r="D21" s="83">
        <v>3483</v>
      </c>
      <c r="E21" s="86">
        <f t="shared" si="0"/>
        <v>0.9997129735935706</v>
      </c>
      <c r="F21" s="83"/>
      <c r="G21" s="83"/>
      <c r="H21" s="83"/>
      <c r="I21" s="84"/>
    </row>
    <row r="22" spans="1:9" ht="15">
      <c r="A22" s="81" t="s">
        <v>111</v>
      </c>
      <c r="B22" s="83">
        <v>317</v>
      </c>
      <c r="C22" s="83">
        <v>233</v>
      </c>
      <c r="D22" s="83">
        <v>248</v>
      </c>
      <c r="E22" s="86">
        <f t="shared" si="0"/>
        <v>1.0643776824034334</v>
      </c>
      <c r="F22" s="83"/>
      <c r="G22" s="83"/>
      <c r="H22" s="83"/>
      <c r="I22" s="86"/>
    </row>
    <row r="23" spans="1:9" ht="15">
      <c r="A23" s="81" t="s">
        <v>112</v>
      </c>
      <c r="B23" s="83">
        <v>448</v>
      </c>
      <c r="C23" s="83">
        <v>448</v>
      </c>
      <c r="D23" s="83">
        <v>427</v>
      </c>
      <c r="E23" s="86">
        <f t="shared" si="0"/>
        <v>0.953125</v>
      </c>
      <c r="F23" s="83"/>
      <c r="G23" s="83"/>
      <c r="H23" s="83"/>
      <c r="I23" s="86"/>
    </row>
    <row r="24" spans="1:9" ht="15">
      <c r="A24" s="81" t="s">
        <v>113</v>
      </c>
      <c r="B24" s="83">
        <v>979</v>
      </c>
      <c r="C24" s="83">
        <v>847</v>
      </c>
      <c r="D24" s="83">
        <v>830</v>
      </c>
      <c r="E24" s="86">
        <f t="shared" si="0"/>
        <v>0.9799291617473436</v>
      </c>
      <c r="F24" s="83"/>
      <c r="G24" s="83"/>
      <c r="H24" s="83"/>
      <c r="I24" s="84"/>
    </row>
    <row r="25" spans="1:9" ht="15">
      <c r="A25" s="81" t="s">
        <v>114</v>
      </c>
      <c r="B25" s="83">
        <v>1594</v>
      </c>
      <c r="C25" s="83">
        <v>1594</v>
      </c>
      <c r="D25" s="83">
        <v>1647</v>
      </c>
      <c r="E25" s="86">
        <f t="shared" si="0"/>
        <v>1.033249686323714</v>
      </c>
      <c r="F25" s="83"/>
      <c r="G25" s="83"/>
      <c r="H25" s="83"/>
      <c r="I25" s="86"/>
    </row>
    <row r="26" spans="1:9" ht="15">
      <c r="A26" s="81" t="s">
        <v>115</v>
      </c>
      <c r="B26" s="83"/>
      <c r="C26" s="83">
        <v>538</v>
      </c>
      <c r="D26" s="83">
        <v>538</v>
      </c>
      <c r="E26" s="86">
        <f t="shared" si="0"/>
        <v>1</v>
      </c>
      <c r="F26" s="83"/>
      <c r="G26" s="83"/>
      <c r="H26" s="83"/>
      <c r="I26" s="84"/>
    </row>
    <row r="27" spans="1:9" ht="15">
      <c r="A27" s="81" t="s">
        <v>116</v>
      </c>
      <c r="B27" s="83">
        <v>526</v>
      </c>
      <c r="C27" s="83">
        <v>870</v>
      </c>
      <c r="D27" s="83">
        <v>1097</v>
      </c>
      <c r="E27" s="86">
        <f t="shared" si="0"/>
        <v>1.260919540229885</v>
      </c>
      <c r="F27" s="83"/>
      <c r="G27" s="83"/>
      <c r="H27" s="83"/>
      <c r="I27" s="84"/>
    </row>
    <row r="28" spans="1:9" ht="15.75" thickBot="1">
      <c r="A28" s="81" t="s">
        <v>117</v>
      </c>
      <c r="B28" s="83"/>
      <c r="C28" s="83">
        <v>1038</v>
      </c>
      <c r="D28" s="83">
        <v>1038</v>
      </c>
      <c r="E28" s="86">
        <f t="shared" si="0"/>
        <v>1</v>
      </c>
      <c r="F28" s="83"/>
      <c r="G28" s="83"/>
      <c r="H28" s="83"/>
      <c r="I28" s="86"/>
    </row>
    <row r="29" spans="1:9" ht="15.75" thickBot="1">
      <c r="A29" s="87" t="s">
        <v>95</v>
      </c>
      <c r="B29" s="88">
        <f>SUM(B7:B28)</f>
        <v>239219</v>
      </c>
      <c r="C29" s="88">
        <f>SUM(C7:C28)</f>
        <v>276931</v>
      </c>
      <c r="D29" s="88">
        <f>SUM(D7:D28)</f>
        <v>247297</v>
      </c>
      <c r="E29" s="89">
        <f>D29/C29</f>
        <v>0.8929913949684217</v>
      </c>
      <c r="F29" s="88">
        <f>SUM(F7:F28)</f>
        <v>4560</v>
      </c>
      <c r="G29" s="88">
        <f>SUM(G7:G28)</f>
        <v>3617</v>
      </c>
      <c r="H29" s="88">
        <f>SUM(H7:H28)</f>
        <v>3576</v>
      </c>
      <c r="I29" s="89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&amp;C&amp;"Times New Roman CE,Félkövér"&amp;14Palotás Önkormányzati Hivatal
2006. évi bevételei szakfeladatonként&amp;R3.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6">
      <selection activeCell="B22" sqref="B22"/>
    </sheetView>
  </sheetViews>
  <sheetFormatPr defaultColWidth="9.140625" defaultRowHeight="12.75"/>
  <cols>
    <col min="1" max="1" width="37.57421875" style="3" customWidth="1"/>
    <col min="2" max="5" width="12.140625" style="3" customWidth="1"/>
    <col min="6" max="16384" width="10.28125" style="3" customWidth="1"/>
  </cols>
  <sheetData>
    <row r="1" spans="1:3" ht="19.5" customHeight="1">
      <c r="A1" s="1"/>
      <c r="B1" s="2"/>
      <c r="C1" s="2"/>
    </row>
    <row r="2" spans="1:5" ht="19.5" customHeight="1">
      <c r="A2" s="1"/>
      <c r="B2" s="2"/>
      <c r="C2" s="2"/>
      <c r="E2" s="4"/>
    </row>
    <row r="3" spans="1:3" ht="19.5" customHeight="1">
      <c r="A3" s="5" t="s">
        <v>0</v>
      </c>
      <c r="B3" s="2"/>
      <c r="C3" s="2"/>
    </row>
    <row r="4" spans="1:5" ht="19.5" customHeight="1" thickBot="1">
      <c r="A4" s="5"/>
      <c r="B4" s="2"/>
      <c r="C4" s="2"/>
      <c r="E4" s="3" t="s">
        <v>1</v>
      </c>
    </row>
    <row r="5" spans="1:5" ht="19.5" customHeight="1" thickBot="1">
      <c r="A5" s="6" t="s">
        <v>2</v>
      </c>
      <c r="B5" s="7" t="s">
        <v>3</v>
      </c>
      <c r="C5" s="7" t="s">
        <v>4</v>
      </c>
      <c r="D5" s="8" t="s">
        <v>5</v>
      </c>
      <c r="E5" s="9" t="s">
        <v>6</v>
      </c>
    </row>
    <row r="6" spans="1:5" ht="19.5" customHeight="1">
      <c r="A6" s="10" t="s">
        <v>7</v>
      </c>
      <c r="B6" s="11">
        <v>75092</v>
      </c>
      <c r="C6" s="11">
        <v>78975</v>
      </c>
      <c r="D6" s="12">
        <v>77856</v>
      </c>
      <c r="E6" s="13">
        <f aca="true" t="shared" si="0" ref="E6:E21">D6/C6</f>
        <v>0.9858309591642925</v>
      </c>
    </row>
    <row r="7" spans="1:5" ht="19.5" customHeight="1">
      <c r="A7" s="10" t="s">
        <v>8</v>
      </c>
      <c r="B7" s="11">
        <v>18499</v>
      </c>
      <c r="C7" s="11">
        <v>17763</v>
      </c>
      <c r="D7" s="12">
        <v>15324</v>
      </c>
      <c r="E7" s="13">
        <f t="shared" si="0"/>
        <v>0.8626921128187807</v>
      </c>
    </row>
    <row r="8" spans="1:5" ht="19.5" customHeight="1" thickBot="1">
      <c r="A8" s="10" t="s">
        <v>9</v>
      </c>
      <c r="B8" s="11">
        <v>2997</v>
      </c>
      <c r="C8" s="11">
        <v>3378</v>
      </c>
      <c r="D8" s="12">
        <v>2992</v>
      </c>
      <c r="E8" s="13">
        <f t="shared" si="0"/>
        <v>0.8857312018946122</v>
      </c>
    </row>
    <row r="9" spans="1:5" ht="19.5" customHeight="1" thickBot="1">
      <c r="A9" s="14" t="s">
        <v>10</v>
      </c>
      <c r="B9" s="15">
        <f>SUM(B6:B8)</f>
        <v>96588</v>
      </c>
      <c r="C9" s="15">
        <f>SUM(C6:C8)</f>
        <v>100116</v>
      </c>
      <c r="D9" s="15">
        <f>SUM(D6:D8)</f>
        <v>96172</v>
      </c>
      <c r="E9" s="16">
        <f t="shared" si="0"/>
        <v>0.9606056973910264</v>
      </c>
    </row>
    <row r="10" spans="1:5" ht="19.5" customHeight="1" thickBot="1">
      <c r="A10" s="17" t="s">
        <v>11</v>
      </c>
      <c r="B10" s="15">
        <v>29726</v>
      </c>
      <c r="C10" s="15">
        <v>30899</v>
      </c>
      <c r="D10" s="15">
        <v>29734</v>
      </c>
      <c r="E10" s="16">
        <f t="shared" si="0"/>
        <v>0.9622965144503058</v>
      </c>
    </row>
    <row r="11" spans="1:5" ht="19.5" customHeight="1" thickBot="1">
      <c r="A11" s="17" t="s">
        <v>12</v>
      </c>
      <c r="B11" s="15">
        <v>53184</v>
      </c>
      <c r="C11" s="15">
        <v>52369</v>
      </c>
      <c r="D11" s="15">
        <v>48319</v>
      </c>
      <c r="E11" s="16">
        <f t="shared" si="0"/>
        <v>0.9226641715518723</v>
      </c>
    </row>
    <row r="12" spans="1:5" s="21" customFormat="1" ht="19.5" customHeight="1">
      <c r="A12" s="18" t="s">
        <v>13</v>
      </c>
      <c r="B12" s="12">
        <v>32494</v>
      </c>
      <c r="C12" s="19">
        <v>32494</v>
      </c>
      <c r="D12" s="12">
        <v>32494</v>
      </c>
      <c r="E12" s="20">
        <f t="shared" si="0"/>
        <v>1</v>
      </c>
    </row>
    <row r="13" spans="1:5" ht="19.5" customHeight="1">
      <c r="A13" s="10" t="s">
        <v>14</v>
      </c>
      <c r="B13" s="22">
        <v>441</v>
      </c>
      <c r="C13" s="23">
        <v>2057</v>
      </c>
      <c r="D13" s="22">
        <v>2079</v>
      </c>
      <c r="E13" s="13">
        <f t="shared" si="0"/>
        <v>1.0106951871657754</v>
      </c>
    </row>
    <row r="14" spans="1:5" ht="19.5" customHeight="1">
      <c r="A14" s="10" t="s">
        <v>15</v>
      </c>
      <c r="B14" s="22">
        <v>2235</v>
      </c>
      <c r="C14" s="23">
        <v>2235</v>
      </c>
      <c r="D14" s="22">
        <v>2285</v>
      </c>
      <c r="E14" s="13">
        <f t="shared" si="0"/>
        <v>1.0223713646532437</v>
      </c>
    </row>
    <row r="15" spans="1:5" ht="19.5" customHeight="1">
      <c r="A15" s="10" t="s">
        <v>16</v>
      </c>
      <c r="B15" s="22">
        <v>1008</v>
      </c>
      <c r="C15" s="23">
        <v>708</v>
      </c>
      <c r="D15" s="22">
        <v>682</v>
      </c>
      <c r="E15" s="13">
        <f t="shared" si="0"/>
        <v>0.963276836158192</v>
      </c>
    </row>
    <row r="16" spans="1:5" ht="19.5" customHeight="1" thickBot="1">
      <c r="A16" s="10" t="s">
        <v>17</v>
      </c>
      <c r="B16" s="22">
        <v>4657</v>
      </c>
      <c r="C16" s="23">
        <v>5468</v>
      </c>
      <c r="D16" s="22">
        <v>4978</v>
      </c>
      <c r="E16" s="13">
        <f t="shared" si="0"/>
        <v>0.9103877103145575</v>
      </c>
    </row>
    <row r="17" spans="1:5" ht="19.5" customHeight="1" thickBot="1">
      <c r="A17" s="14" t="s">
        <v>18</v>
      </c>
      <c r="B17" s="15">
        <f>SUM(B12:B16)</f>
        <v>40835</v>
      </c>
      <c r="C17" s="15">
        <f>SUM(C12:C16)</f>
        <v>42962</v>
      </c>
      <c r="D17" s="15">
        <f>SUM(D12:D16)</f>
        <v>42518</v>
      </c>
      <c r="E17" s="16">
        <f t="shared" si="0"/>
        <v>0.989665285601229</v>
      </c>
    </row>
    <row r="18" spans="1:5" ht="19.5" customHeight="1" thickBot="1">
      <c r="A18" s="14" t="s">
        <v>19</v>
      </c>
      <c r="B18" s="15">
        <v>595</v>
      </c>
      <c r="C18" s="24">
        <v>595</v>
      </c>
      <c r="D18" s="15">
        <v>595</v>
      </c>
      <c r="E18" s="16">
        <f t="shared" si="0"/>
        <v>1</v>
      </c>
    </row>
    <row r="19" spans="1:5" ht="19.5" customHeight="1" thickBot="1">
      <c r="A19" s="14" t="s">
        <v>20</v>
      </c>
      <c r="B19" s="24">
        <v>300</v>
      </c>
      <c r="C19" s="24">
        <v>300</v>
      </c>
      <c r="D19" s="15">
        <v>250</v>
      </c>
      <c r="E19" s="16">
        <f t="shared" si="0"/>
        <v>0.8333333333333334</v>
      </c>
    </row>
    <row r="20" spans="1:5" ht="19.5" customHeight="1" thickBot="1">
      <c r="A20" s="14" t="s">
        <v>21</v>
      </c>
      <c r="B20" s="15">
        <v>7768</v>
      </c>
      <c r="C20" s="24">
        <v>13658</v>
      </c>
      <c r="D20" s="15">
        <v>13667</v>
      </c>
      <c r="E20" s="16">
        <f t="shared" si="0"/>
        <v>1.0006589544589253</v>
      </c>
    </row>
    <row r="21" spans="1:5" ht="19.5" customHeight="1" thickBot="1">
      <c r="A21" s="17" t="s">
        <v>22</v>
      </c>
      <c r="B21" s="15">
        <v>3424</v>
      </c>
      <c r="C21" s="15">
        <v>2052</v>
      </c>
      <c r="D21" s="15">
        <v>1629</v>
      </c>
      <c r="E21" s="16">
        <f t="shared" si="0"/>
        <v>0.793859649122807</v>
      </c>
    </row>
    <row r="22" spans="1:5" ht="19.5" customHeight="1" thickBot="1">
      <c r="A22" s="17" t="s">
        <v>23</v>
      </c>
      <c r="B22" s="15">
        <v>11359</v>
      </c>
      <c r="C22" s="15">
        <v>13255</v>
      </c>
      <c r="D22" s="15" t="s">
        <v>0</v>
      </c>
      <c r="E22" s="16" t="s">
        <v>0</v>
      </c>
    </row>
    <row r="23" spans="1:5" ht="19.5" customHeight="1" thickBot="1">
      <c r="A23" s="17" t="s">
        <v>24</v>
      </c>
      <c r="B23" s="15"/>
      <c r="C23" s="15">
        <v>24342</v>
      </c>
      <c r="D23" s="15">
        <v>12215</v>
      </c>
      <c r="E23" s="16"/>
    </row>
    <row r="24" spans="1:5" ht="19.5" customHeight="1" thickBot="1">
      <c r="A24" s="17" t="s">
        <v>25</v>
      </c>
      <c r="B24" s="15"/>
      <c r="C24" s="15"/>
      <c r="D24" s="15">
        <v>0</v>
      </c>
      <c r="E24" s="25"/>
    </row>
    <row r="25" spans="1:5" ht="19.5" customHeight="1" thickBot="1">
      <c r="A25" s="14" t="s">
        <v>26</v>
      </c>
      <c r="B25" s="15"/>
      <c r="C25" s="15"/>
      <c r="D25" s="15">
        <v>-26</v>
      </c>
      <c r="E25" s="25"/>
    </row>
    <row r="26" spans="1:5" ht="19.5" customHeight="1" thickBot="1">
      <c r="A26" s="14" t="s">
        <v>27</v>
      </c>
      <c r="B26" s="15"/>
      <c r="C26" s="15"/>
      <c r="D26" s="24">
        <v>-119</v>
      </c>
      <c r="E26" s="25"/>
    </row>
    <row r="27" spans="1:5" ht="19.5" customHeight="1" thickBot="1">
      <c r="A27" s="26" t="s">
        <v>28</v>
      </c>
      <c r="B27" s="27">
        <f>SUM(B9:B26)-B17</f>
        <v>243779</v>
      </c>
      <c r="C27" s="27">
        <f>SUM(C9:C26)-C17</f>
        <v>280548</v>
      </c>
      <c r="D27" s="27">
        <f>SUM(D9:D26)-D17</f>
        <v>244954</v>
      </c>
      <c r="E27" s="28">
        <f>D27/C27</f>
        <v>0.8731268802486563</v>
      </c>
    </row>
  </sheetData>
  <printOptions/>
  <pageMargins left="0.75" right="0.75" top="1" bottom="1" header="0.5" footer="0.5"/>
  <pageSetup horizontalDpi="120" verticalDpi="120" orientation="portrait" paperSize="9" r:id="rId1"/>
  <headerFooter alignWithMargins="0">
    <oddHeader>&amp;C&amp;"Times New Roman CE,Félkövér"&amp;14Palotás Önkormányzati Hivatal
 2006. évi kiadásai kiemelt előirányzatonként&amp;R4.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5">
      <selection activeCell="J41" sqref="J41"/>
    </sheetView>
  </sheetViews>
  <sheetFormatPr defaultColWidth="9.140625" defaultRowHeight="12.75"/>
  <cols>
    <col min="1" max="1" width="34.140625" style="195" customWidth="1"/>
    <col min="2" max="10" width="10.7109375" style="195" customWidth="1"/>
    <col min="11" max="16384" width="9.140625" style="195" customWidth="1"/>
  </cols>
  <sheetData>
    <row r="1" ht="15" hidden="1"/>
    <row r="2" spans="1:9" ht="15">
      <c r="A2" s="196"/>
      <c r="B2" s="196"/>
      <c r="C2" s="196"/>
      <c r="D2" s="196"/>
      <c r="E2" s="196"/>
      <c r="F2" s="196"/>
      <c r="G2" s="196"/>
      <c r="H2" s="196"/>
      <c r="I2" s="196"/>
    </row>
    <row r="3" spans="1:9" ht="15">
      <c r="A3" s="196"/>
      <c r="B3" s="196"/>
      <c r="C3" s="196"/>
      <c r="D3" s="196"/>
      <c r="E3" s="196"/>
      <c r="F3" s="196"/>
      <c r="G3" s="196"/>
      <c r="H3" s="196"/>
      <c r="I3" s="196"/>
    </row>
    <row r="4" spans="1:9" ht="15">
      <c r="A4" s="197" t="s">
        <v>0</v>
      </c>
      <c r="B4" s="196"/>
      <c r="C4" s="196"/>
      <c r="D4" s="196"/>
      <c r="E4" s="196"/>
      <c r="F4" s="196"/>
      <c r="G4" s="196"/>
      <c r="H4" s="196"/>
      <c r="I4" s="196"/>
    </row>
    <row r="5" spans="1:9" ht="15" hidden="1">
      <c r="A5" s="196"/>
      <c r="B5" s="196"/>
      <c r="C5" s="196"/>
      <c r="D5" s="196"/>
      <c r="E5" s="196"/>
      <c r="F5" s="196"/>
      <c r="G5" s="196"/>
      <c r="H5" s="196"/>
      <c r="I5" s="196"/>
    </row>
    <row r="6" spans="1:10" ht="15.75" thickBot="1">
      <c r="A6" s="196"/>
      <c r="B6" s="196"/>
      <c r="C6" s="196"/>
      <c r="D6" s="196"/>
      <c r="E6" s="196"/>
      <c r="F6" s="196"/>
      <c r="G6" s="196"/>
      <c r="H6" s="196"/>
      <c r="I6" s="196"/>
      <c r="J6" s="195" t="s">
        <v>1</v>
      </c>
    </row>
    <row r="7" spans="1:10" ht="15">
      <c r="A7" s="198" t="s">
        <v>96</v>
      </c>
      <c r="B7" s="199" t="s">
        <v>217</v>
      </c>
      <c r="C7" s="200" t="s">
        <v>218</v>
      </c>
      <c r="D7" s="201"/>
      <c r="E7" s="200"/>
      <c r="F7" s="202"/>
      <c r="G7" s="200" t="s">
        <v>219</v>
      </c>
      <c r="H7" s="201"/>
      <c r="I7" s="200"/>
      <c r="J7" s="202"/>
    </row>
    <row r="8" spans="1:10" ht="15.75" thickBot="1">
      <c r="A8" s="203"/>
      <c r="B8" s="204"/>
      <c r="C8" s="205" t="s">
        <v>99</v>
      </c>
      <c r="D8" s="205" t="s">
        <v>4</v>
      </c>
      <c r="E8" s="205" t="s">
        <v>5</v>
      </c>
      <c r="F8" s="206" t="s">
        <v>6</v>
      </c>
      <c r="G8" s="205" t="s">
        <v>99</v>
      </c>
      <c r="H8" s="205" t="s">
        <v>4</v>
      </c>
      <c r="I8" s="205" t="s">
        <v>5</v>
      </c>
      <c r="J8" s="206" t="s">
        <v>6</v>
      </c>
    </row>
    <row r="9" spans="1:10" ht="15">
      <c r="A9" s="207" t="s">
        <v>220</v>
      </c>
      <c r="B9" s="208"/>
      <c r="C9" s="209"/>
      <c r="D9" s="210"/>
      <c r="E9" s="210">
        <v>-145</v>
      </c>
      <c r="F9" s="211" t="s">
        <v>0</v>
      </c>
      <c r="G9" s="210"/>
      <c r="H9" s="210" t="s">
        <v>0</v>
      </c>
      <c r="I9" s="210"/>
      <c r="J9" s="211"/>
    </row>
    <row r="10" spans="1:10" ht="15">
      <c r="A10" s="207" t="s">
        <v>221</v>
      </c>
      <c r="B10" s="208"/>
      <c r="C10" s="210">
        <v>600</v>
      </c>
      <c r="D10" s="210">
        <v>550</v>
      </c>
      <c r="E10" s="210">
        <v>385</v>
      </c>
      <c r="F10" s="212">
        <f>E10/D10</f>
        <v>0.7</v>
      </c>
      <c r="G10" s="210"/>
      <c r="H10" s="210"/>
      <c r="I10" s="210"/>
      <c r="J10" s="211"/>
    </row>
    <row r="11" spans="1:10" ht="15">
      <c r="A11" s="207" t="s">
        <v>222</v>
      </c>
      <c r="B11" s="208"/>
      <c r="C11" s="210"/>
      <c r="D11" s="209"/>
      <c r="E11" s="210"/>
      <c r="F11" s="212"/>
      <c r="G11" s="210">
        <v>7629</v>
      </c>
      <c r="H11" s="210">
        <v>11804</v>
      </c>
      <c r="I11" s="210">
        <v>11758</v>
      </c>
      <c r="J11" s="212">
        <f>I11/H11</f>
        <v>0.9961030159268045</v>
      </c>
    </row>
    <row r="12" spans="1:10" ht="15">
      <c r="A12" s="207" t="s">
        <v>101</v>
      </c>
      <c r="B12" s="208">
        <v>4</v>
      </c>
      <c r="C12" s="210">
        <v>10412</v>
      </c>
      <c r="D12" s="209">
        <v>10185</v>
      </c>
      <c r="E12" s="210">
        <v>9593</v>
      </c>
      <c r="F12" s="212">
        <f aca="true" t="shared" si="0" ref="F12:F37">E12/D12</f>
        <v>0.9418753068237604</v>
      </c>
      <c r="G12" s="210"/>
      <c r="H12" s="210"/>
      <c r="I12" s="210"/>
      <c r="J12" s="212"/>
    </row>
    <row r="13" spans="1:10" ht="15">
      <c r="A13" s="207" t="s">
        <v>102</v>
      </c>
      <c r="B13" s="208"/>
      <c r="C13" s="210">
        <v>3581</v>
      </c>
      <c r="D13" s="209">
        <v>3416</v>
      </c>
      <c r="E13" s="210">
        <v>3277</v>
      </c>
      <c r="F13" s="212">
        <f t="shared" si="0"/>
        <v>0.9593091334894613</v>
      </c>
      <c r="G13" s="210"/>
      <c r="H13" s="210"/>
      <c r="I13" s="210"/>
      <c r="J13" s="212"/>
    </row>
    <row r="14" spans="1:10" ht="15">
      <c r="A14" s="207" t="s">
        <v>103</v>
      </c>
      <c r="B14" s="208"/>
      <c r="C14" s="210">
        <v>2676</v>
      </c>
      <c r="D14" s="210">
        <v>2898</v>
      </c>
      <c r="E14" s="210">
        <v>2913</v>
      </c>
      <c r="F14" s="212">
        <f t="shared" si="0"/>
        <v>1.005175983436853</v>
      </c>
      <c r="G14" s="210"/>
      <c r="H14" s="210"/>
      <c r="I14" s="210"/>
      <c r="J14" s="212"/>
    </row>
    <row r="15" spans="1:10" ht="15">
      <c r="A15" s="207" t="s">
        <v>104</v>
      </c>
      <c r="B15" s="208"/>
      <c r="C15" s="210">
        <v>1314</v>
      </c>
      <c r="D15" s="210">
        <v>795</v>
      </c>
      <c r="E15" s="210">
        <v>264</v>
      </c>
      <c r="F15" s="212">
        <f t="shared" si="0"/>
        <v>0.3320754716981132</v>
      </c>
      <c r="G15" s="210">
        <v>1021</v>
      </c>
      <c r="H15" s="210">
        <v>1039</v>
      </c>
      <c r="I15" s="210">
        <v>989</v>
      </c>
      <c r="J15" s="212">
        <f>I15/H15</f>
        <v>0.9518768046198267</v>
      </c>
    </row>
    <row r="16" spans="1:10" ht="15">
      <c r="A16" s="207" t="s">
        <v>223</v>
      </c>
      <c r="B16" s="208">
        <v>1</v>
      </c>
      <c r="C16" s="210">
        <v>30684</v>
      </c>
      <c r="D16" s="210">
        <v>34036</v>
      </c>
      <c r="E16" s="210">
        <v>20090</v>
      </c>
      <c r="F16" s="212">
        <f t="shared" si="0"/>
        <v>0.5902573745445998</v>
      </c>
      <c r="G16" s="210">
        <v>2016</v>
      </c>
      <c r="H16" s="210">
        <v>960</v>
      </c>
      <c r="I16" s="210">
        <v>769</v>
      </c>
      <c r="J16" s="212">
        <f>I16/H16</f>
        <v>0.8010416666666667</v>
      </c>
    </row>
    <row r="17" spans="1:10" ht="15">
      <c r="A17" s="207" t="s">
        <v>224</v>
      </c>
      <c r="B17" s="208">
        <v>5</v>
      </c>
      <c r="C17" s="210">
        <v>21421</v>
      </c>
      <c r="D17" s="210">
        <v>20177</v>
      </c>
      <c r="E17" s="210">
        <v>18605</v>
      </c>
      <c r="F17" s="212">
        <f t="shared" si="0"/>
        <v>0.922089507855479</v>
      </c>
      <c r="G17" s="210"/>
      <c r="H17" s="210"/>
      <c r="I17" s="210"/>
      <c r="J17" s="212"/>
    </row>
    <row r="18" spans="1:10" ht="15">
      <c r="A18" s="207" t="s">
        <v>225</v>
      </c>
      <c r="B18" s="208">
        <v>1</v>
      </c>
      <c r="C18" s="210"/>
      <c r="D18" s="210">
        <v>1669</v>
      </c>
      <c r="E18" s="210">
        <v>1672</v>
      </c>
      <c r="F18" s="212">
        <f t="shared" si="0"/>
        <v>1.0017974835230676</v>
      </c>
      <c r="G18" s="210"/>
      <c r="H18" s="210"/>
      <c r="I18" s="210"/>
      <c r="J18" s="211"/>
    </row>
    <row r="19" spans="1:10" ht="15">
      <c r="A19" s="207" t="s">
        <v>106</v>
      </c>
      <c r="B19" s="208">
        <v>5</v>
      </c>
      <c r="C19" s="210">
        <v>3200</v>
      </c>
      <c r="D19" s="210">
        <v>5651</v>
      </c>
      <c r="E19" s="210">
        <v>5615</v>
      </c>
      <c r="F19" s="212">
        <f t="shared" si="0"/>
        <v>0.9936294461157317</v>
      </c>
      <c r="G19" s="210"/>
      <c r="H19" s="210"/>
      <c r="I19" s="210"/>
      <c r="J19" s="212"/>
    </row>
    <row r="20" spans="1:10" ht="15">
      <c r="A20" s="207" t="s">
        <v>226</v>
      </c>
      <c r="B20" s="208"/>
      <c r="C20" s="210">
        <v>174</v>
      </c>
      <c r="D20" s="210">
        <v>174</v>
      </c>
      <c r="E20" s="210">
        <v>158</v>
      </c>
      <c r="F20" s="212">
        <f t="shared" si="0"/>
        <v>0.9080459770114943</v>
      </c>
      <c r="G20" s="210"/>
      <c r="H20" s="210"/>
      <c r="I20" s="210"/>
      <c r="J20" s="212"/>
    </row>
    <row r="21" spans="1:10" ht="15">
      <c r="A21" s="207" t="s">
        <v>227</v>
      </c>
      <c r="B21" s="208"/>
      <c r="C21" s="210">
        <v>2610</v>
      </c>
      <c r="D21" s="210">
        <v>2910</v>
      </c>
      <c r="E21" s="210">
        <v>3179</v>
      </c>
      <c r="F21" s="212">
        <f t="shared" si="0"/>
        <v>1.0924398625429552</v>
      </c>
      <c r="G21" s="210">
        <v>979</v>
      </c>
      <c r="H21" s="210">
        <v>679</v>
      </c>
      <c r="I21" s="210">
        <v>652</v>
      </c>
      <c r="J21" s="212">
        <f>I21/H21</f>
        <v>0.9602356406480118</v>
      </c>
    </row>
    <row r="22" spans="1:10" ht="15">
      <c r="A22" s="207" t="s">
        <v>228</v>
      </c>
      <c r="B22" s="208"/>
      <c r="C22" s="210">
        <v>32494</v>
      </c>
      <c r="D22" s="210">
        <v>56836</v>
      </c>
      <c r="E22" s="210">
        <v>44709</v>
      </c>
      <c r="F22" s="212">
        <f t="shared" si="0"/>
        <v>0.7866317122950243</v>
      </c>
      <c r="G22" s="210"/>
      <c r="H22" s="210"/>
      <c r="I22" s="210"/>
      <c r="J22" s="212"/>
    </row>
    <row r="23" spans="1:10" ht="15">
      <c r="A23" s="207" t="s">
        <v>108</v>
      </c>
      <c r="B23" s="208">
        <v>12</v>
      </c>
      <c r="C23" s="210">
        <v>36368</v>
      </c>
      <c r="D23" s="209">
        <v>36784</v>
      </c>
      <c r="E23" s="210">
        <v>34746</v>
      </c>
      <c r="F23" s="212">
        <f t="shared" si="0"/>
        <v>0.9445954762940408</v>
      </c>
      <c r="G23" s="210">
        <v>360</v>
      </c>
      <c r="H23" s="210">
        <v>312</v>
      </c>
      <c r="I23" s="210">
        <v>312</v>
      </c>
      <c r="J23" s="212">
        <f>I23/H23</f>
        <v>1</v>
      </c>
    </row>
    <row r="24" spans="1:10" ht="15">
      <c r="A24" s="207" t="s">
        <v>109</v>
      </c>
      <c r="B24" s="208">
        <v>12</v>
      </c>
      <c r="C24" s="210">
        <v>45437</v>
      </c>
      <c r="D24" s="209">
        <v>46692</v>
      </c>
      <c r="E24" s="210">
        <v>44600</v>
      </c>
      <c r="F24" s="212">
        <f t="shared" si="0"/>
        <v>0.9551957508780947</v>
      </c>
      <c r="G24" s="210">
        <v>570</v>
      </c>
      <c r="H24" s="210">
        <v>284</v>
      </c>
      <c r="I24" s="210">
        <v>284</v>
      </c>
      <c r="J24" s="212">
        <f>I24/H24</f>
        <v>1</v>
      </c>
    </row>
    <row r="25" spans="1:10" ht="15">
      <c r="A25" s="207" t="s">
        <v>229</v>
      </c>
      <c r="B25" s="208">
        <v>1</v>
      </c>
      <c r="C25" s="210">
        <v>3173</v>
      </c>
      <c r="D25" s="209">
        <v>3173</v>
      </c>
      <c r="E25" s="210">
        <v>3086</v>
      </c>
      <c r="F25" s="212">
        <f t="shared" si="0"/>
        <v>0.9725811534825086</v>
      </c>
      <c r="G25" s="210"/>
      <c r="H25" s="210"/>
      <c r="I25" s="210"/>
      <c r="J25" s="212"/>
    </row>
    <row r="26" spans="1:10" ht="15">
      <c r="A26" s="207" t="s">
        <v>230</v>
      </c>
      <c r="B26" s="208"/>
      <c r="C26" s="210">
        <v>30</v>
      </c>
      <c r="D26" s="209">
        <v>30</v>
      </c>
      <c r="E26" s="210">
        <v>30</v>
      </c>
      <c r="F26" s="212">
        <f t="shared" si="0"/>
        <v>1</v>
      </c>
      <c r="G26" s="210"/>
      <c r="H26" s="210"/>
      <c r="I26" s="210"/>
      <c r="J26" s="212"/>
    </row>
    <row r="27" spans="1:10" ht="15">
      <c r="A27" s="207" t="s">
        <v>110</v>
      </c>
      <c r="B27" s="208">
        <v>1</v>
      </c>
      <c r="C27" s="210">
        <v>4719</v>
      </c>
      <c r="D27" s="210">
        <v>4592</v>
      </c>
      <c r="E27" s="210">
        <v>4271</v>
      </c>
      <c r="F27" s="212">
        <f t="shared" si="0"/>
        <v>0.930095818815331</v>
      </c>
      <c r="G27" s="210">
        <v>381</v>
      </c>
      <c r="H27" s="210">
        <v>381</v>
      </c>
      <c r="I27" s="210">
        <v>150</v>
      </c>
      <c r="J27" s="212"/>
    </row>
    <row r="28" spans="1:10" ht="15">
      <c r="A28" s="207" t="s">
        <v>111</v>
      </c>
      <c r="B28" s="208">
        <v>2</v>
      </c>
      <c r="C28" s="210">
        <v>3562</v>
      </c>
      <c r="D28" s="210">
        <v>3562</v>
      </c>
      <c r="E28" s="210">
        <v>3426</v>
      </c>
      <c r="F28" s="212">
        <f t="shared" si="0"/>
        <v>0.9618192026951151</v>
      </c>
      <c r="G28" s="210">
        <v>766</v>
      </c>
      <c r="H28" s="210">
        <v>766</v>
      </c>
      <c r="I28" s="210">
        <v>766</v>
      </c>
      <c r="J28" s="212">
        <f>I28/H28</f>
        <v>1</v>
      </c>
    </row>
    <row r="29" spans="1:10" ht="14.25" customHeight="1">
      <c r="A29" s="207" t="s">
        <v>112</v>
      </c>
      <c r="B29" s="208">
        <v>1</v>
      </c>
      <c r="C29" s="210">
        <v>1026</v>
      </c>
      <c r="D29" s="210">
        <v>1026</v>
      </c>
      <c r="E29" s="210">
        <v>986</v>
      </c>
      <c r="F29" s="212">
        <f t="shared" si="0"/>
        <v>0.9610136452241715</v>
      </c>
      <c r="G29" s="210"/>
      <c r="H29" s="210"/>
      <c r="I29" s="210"/>
      <c r="J29" s="212"/>
    </row>
    <row r="30" spans="1:10" ht="14.25" customHeight="1">
      <c r="A30" s="207" t="s">
        <v>114</v>
      </c>
      <c r="B30" s="208">
        <v>1</v>
      </c>
      <c r="C30" s="210">
        <v>11070</v>
      </c>
      <c r="D30" s="210">
        <v>10071</v>
      </c>
      <c r="E30" s="210">
        <v>9219</v>
      </c>
      <c r="F30" s="212">
        <f t="shared" si="0"/>
        <v>0.9154006553470361</v>
      </c>
      <c r="G30" s="210"/>
      <c r="H30" s="210"/>
      <c r="I30" s="210"/>
      <c r="J30" s="212"/>
    </row>
    <row r="31" spans="1:10" ht="15">
      <c r="A31" s="207" t="s">
        <v>113</v>
      </c>
      <c r="B31" s="208"/>
      <c r="C31" s="210">
        <v>818</v>
      </c>
      <c r="D31" s="210">
        <v>768</v>
      </c>
      <c r="E31" s="210">
        <v>824</v>
      </c>
      <c r="F31" s="212">
        <f t="shared" si="0"/>
        <v>1.0729166666666667</v>
      </c>
      <c r="G31" s="210"/>
      <c r="H31" s="210"/>
      <c r="I31" s="210"/>
      <c r="J31" s="211"/>
    </row>
    <row r="32" spans="1:10" ht="15">
      <c r="A32" s="207" t="s">
        <v>231</v>
      </c>
      <c r="B32" s="208"/>
      <c r="C32" s="210">
        <v>170</v>
      </c>
      <c r="D32" s="210">
        <v>1139</v>
      </c>
      <c r="E32" s="210">
        <v>1079</v>
      </c>
      <c r="F32" s="212">
        <f t="shared" si="0"/>
        <v>0.9473222124670764</v>
      </c>
      <c r="G32" s="210" t="s">
        <v>0</v>
      </c>
      <c r="H32" s="210"/>
      <c r="I32" s="210"/>
      <c r="J32" s="211"/>
    </row>
    <row r="33" spans="1:10" ht="15">
      <c r="A33" s="207" t="s">
        <v>232</v>
      </c>
      <c r="B33" s="208"/>
      <c r="C33" s="210">
        <v>1424</v>
      </c>
      <c r="D33" s="210">
        <v>2055</v>
      </c>
      <c r="E33" s="210">
        <v>1736</v>
      </c>
      <c r="F33" s="212">
        <f t="shared" si="0"/>
        <v>0.8447688564476885</v>
      </c>
      <c r="G33" s="210" t="s">
        <v>0</v>
      </c>
      <c r="H33" s="210"/>
      <c r="I33" s="210"/>
      <c r="J33" s="211"/>
    </row>
    <row r="34" spans="1:10" ht="15">
      <c r="A34" s="207" t="s">
        <v>233</v>
      </c>
      <c r="B34" s="208"/>
      <c r="C34" s="210">
        <v>6780</v>
      </c>
      <c r="D34" s="210">
        <v>5780</v>
      </c>
      <c r="E34" s="210">
        <v>5827</v>
      </c>
      <c r="F34" s="212">
        <f t="shared" si="0"/>
        <v>1.0081314878892733</v>
      </c>
      <c r="G34" s="210"/>
      <c r="H34" s="210"/>
      <c r="I34" s="210"/>
      <c r="J34" s="211"/>
    </row>
    <row r="35" spans="1:10" ht="15">
      <c r="A35" s="207" t="s">
        <v>116</v>
      </c>
      <c r="B35" s="208">
        <v>1</v>
      </c>
      <c r="C35" s="210">
        <v>3419</v>
      </c>
      <c r="D35" s="210">
        <v>4096</v>
      </c>
      <c r="E35" s="210">
        <v>4013</v>
      </c>
      <c r="F35" s="212">
        <f t="shared" si="0"/>
        <v>0.979736328125</v>
      </c>
      <c r="G35" s="210"/>
      <c r="H35" s="210"/>
      <c r="I35" s="210"/>
      <c r="J35" s="212"/>
    </row>
    <row r="36" spans="1:10" ht="15">
      <c r="A36" s="207" t="s">
        <v>234</v>
      </c>
      <c r="B36" s="208">
        <v>1</v>
      </c>
      <c r="C36" s="210">
        <v>2703</v>
      </c>
      <c r="D36" s="210">
        <v>3336</v>
      </c>
      <c r="E36" s="210">
        <v>3274</v>
      </c>
      <c r="F36" s="212">
        <f t="shared" si="0"/>
        <v>0.9814148681055156</v>
      </c>
      <c r="G36" s="210"/>
      <c r="H36" s="210"/>
      <c r="I36" s="210"/>
      <c r="J36" s="212"/>
    </row>
    <row r="37" spans="1:10" ht="15.75" thickBot="1">
      <c r="A37" s="207" t="s">
        <v>235</v>
      </c>
      <c r="B37" s="208"/>
      <c r="C37" s="210">
        <v>192</v>
      </c>
      <c r="D37" s="210">
        <v>192</v>
      </c>
      <c r="E37" s="210">
        <v>102</v>
      </c>
      <c r="F37" s="212">
        <f t="shared" si="0"/>
        <v>0.53125</v>
      </c>
      <c r="G37" s="210"/>
      <c r="H37" s="210">
        <v>1730</v>
      </c>
      <c r="I37" s="210">
        <v>1740</v>
      </c>
      <c r="J37" s="212">
        <f>I37/H37</f>
        <v>1.0057803468208093</v>
      </c>
    </row>
    <row r="38" spans="1:10" ht="15.75" thickBot="1">
      <c r="A38" s="213" t="s">
        <v>95</v>
      </c>
      <c r="B38" s="214">
        <f>SUM(B9:B37)</f>
        <v>48</v>
      </c>
      <c r="C38" s="215">
        <f>SUM(C9:C37)</f>
        <v>230057</v>
      </c>
      <c r="D38" s="215">
        <f>SUM(D9:D37)</f>
        <v>262593</v>
      </c>
      <c r="E38" s="215">
        <f>SUM(E9:E37)</f>
        <v>227534</v>
      </c>
      <c r="F38" s="216">
        <f>E38/D38</f>
        <v>0.8664892057290179</v>
      </c>
      <c r="G38" s="215">
        <f>SUM(G9:G37)</f>
        <v>13722</v>
      </c>
      <c r="H38" s="215">
        <f>SUM(H9:H37)</f>
        <v>17955</v>
      </c>
      <c r="I38" s="215">
        <f>SUM(I9:I37)</f>
        <v>17420</v>
      </c>
      <c r="J38" s="216">
        <f>I38/H38</f>
        <v>0.9702032859927596</v>
      </c>
    </row>
  </sheetData>
  <printOptions/>
  <pageMargins left="0.5905511811023623" right="0.3937007874015748" top="0.3937007874015748" bottom="0.3937007874015748" header="0.11811023622047245" footer="0.11811023622047245"/>
  <pageSetup horizontalDpi="300" verticalDpi="300" orientation="landscape" paperSize="9" r:id="rId1"/>
  <headerFooter alignWithMargins="0">
    <oddHeader>&amp;C&amp;"Times New Roman CE,Félkövér"&amp;14Palotás Önkormányzati Hivatal
2006. évi kiadásai szakfeladatonként&amp;R5.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H24"/>
  <sheetViews>
    <sheetView zoomScale="75" zoomScaleNormal="75" workbookViewId="0" topLeftCell="A1">
      <selection activeCell="H28" sqref="H28"/>
    </sheetView>
  </sheetViews>
  <sheetFormatPr defaultColWidth="9.140625" defaultRowHeight="12.75"/>
  <cols>
    <col min="1" max="1" width="9.140625" style="53" customWidth="1"/>
    <col min="2" max="3" width="10.8515625" style="53" customWidth="1"/>
    <col min="4" max="4" width="9.57421875" style="53" customWidth="1"/>
    <col min="5" max="5" width="6.57421875" style="53" customWidth="1"/>
    <col min="6" max="6" width="13.421875" style="53" customWidth="1"/>
    <col min="7" max="7" width="11.8515625" style="53" customWidth="1"/>
    <col min="8" max="8" width="9.7109375" style="53" customWidth="1"/>
    <col min="9" max="16384" width="9.140625" style="53" customWidth="1"/>
  </cols>
  <sheetData>
    <row r="3" spans="3:4" ht="15">
      <c r="C3" s="54" t="s">
        <v>0</v>
      </c>
      <c r="D3" s="53" t="s">
        <v>62</v>
      </c>
    </row>
    <row r="4" ht="15.75" thickBot="1"/>
    <row r="5" spans="1:8" ht="19.5" customHeight="1">
      <c r="A5" s="55" t="s">
        <v>63</v>
      </c>
      <c r="B5" s="56"/>
      <c r="C5" s="591" t="s">
        <v>64</v>
      </c>
      <c r="D5" s="591"/>
      <c r="E5" s="56"/>
      <c r="F5" s="56" t="s">
        <v>65</v>
      </c>
      <c r="G5" s="591" t="s">
        <v>66</v>
      </c>
      <c r="H5" s="592"/>
    </row>
    <row r="6" spans="1:8" ht="19.5" customHeight="1">
      <c r="A6" s="57"/>
      <c r="B6" s="58"/>
      <c r="C6" s="59" t="s">
        <v>67</v>
      </c>
      <c r="D6" s="59" t="s">
        <v>68</v>
      </c>
      <c r="E6" s="59"/>
      <c r="F6" s="59"/>
      <c r="G6" s="60" t="s">
        <v>69</v>
      </c>
      <c r="H6" s="61" t="s">
        <v>70</v>
      </c>
    </row>
    <row r="7" spans="1:8" ht="19.5" customHeight="1">
      <c r="A7" s="62" t="s">
        <v>71</v>
      </c>
      <c r="B7" s="63"/>
      <c r="C7" s="63">
        <v>777</v>
      </c>
      <c r="D7" s="63">
        <v>1144</v>
      </c>
      <c r="E7" s="63"/>
      <c r="F7" s="64" t="s">
        <v>72</v>
      </c>
      <c r="G7" s="65">
        <v>12612</v>
      </c>
      <c r="H7" s="66">
        <v>12612</v>
      </c>
    </row>
    <row r="8" spans="1:8" ht="19.5" customHeight="1">
      <c r="A8" s="62" t="s">
        <v>73</v>
      </c>
      <c r="B8" s="63"/>
      <c r="C8" s="63">
        <v>456585</v>
      </c>
      <c r="D8" s="63">
        <v>511947</v>
      </c>
      <c r="E8" s="63"/>
      <c r="F8" s="64" t="s">
        <v>74</v>
      </c>
      <c r="G8" s="63">
        <v>624674</v>
      </c>
      <c r="H8" s="66">
        <v>632777</v>
      </c>
    </row>
    <row r="9" spans="1:8" ht="19.5" customHeight="1">
      <c r="A9" s="62" t="s">
        <v>75</v>
      </c>
      <c r="B9" s="63"/>
      <c r="C9" s="63">
        <v>5054</v>
      </c>
      <c r="D9" s="63">
        <v>3521</v>
      </c>
      <c r="E9" s="63"/>
      <c r="F9" s="64" t="s">
        <v>76</v>
      </c>
      <c r="G9" s="67">
        <v>6368</v>
      </c>
      <c r="H9" s="66">
        <v>4893</v>
      </c>
    </row>
    <row r="10" spans="1:8" ht="19.5" customHeight="1">
      <c r="A10" s="62" t="s">
        <v>77</v>
      </c>
      <c r="B10" s="63"/>
      <c r="C10" s="63">
        <v>1344</v>
      </c>
      <c r="D10" s="63">
        <v>491</v>
      </c>
      <c r="E10" s="63"/>
      <c r="F10" s="64" t="s">
        <v>78</v>
      </c>
      <c r="G10" s="67">
        <v>1235</v>
      </c>
      <c r="H10" s="66">
        <v>55107</v>
      </c>
    </row>
    <row r="11" spans="1:8" ht="19.5" customHeight="1">
      <c r="A11" s="62" t="s">
        <v>79</v>
      </c>
      <c r="B11" s="63"/>
      <c r="C11" s="63">
        <v>5854</v>
      </c>
      <c r="D11" s="63">
        <v>5854</v>
      </c>
      <c r="E11" s="63"/>
      <c r="F11" s="64" t="s">
        <v>80</v>
      </c>
      <c r="G11" s="67">
        <v>905</v>
      </c>
      <c r="H11" s="66">
        <v>508</v>
      </c>
    </row>
    <row r="12" spans="1:8" ht="19.5" customHeight="1">
      <c r="A12" s="62" t="s">
        <v>81</v>
      </c>
      <c r="B12" s="63"/>
      <c r="C12" s="63">
        <v>579</v>
      </c>
      <c r="D12" s="63">
        <v>579</v>
      </c>
      <c r="E12" s="63"/>
      <c r="F12" s="64" t="s">
        <v>82</v>
      </c>
      <c r="G12" s="67">
        <v>2054</v>
      </c>
      <c r="H12" s="66">
        <v>2338</v>
      </c>
    </row>
    <row r="13" spans="1:8" ht="19.5" customHeight="1">
      <c r="A13" s="62" t="s">
        <v>83</v>
      </c>
      <c r="B13" s="63"/>
      <c r="C13" s="63">
        <v>698</v>
      </c>
      <c r="D13" s="63">
        <v>714</v>
      </c>
      <c r="E13" s="63"/>
      <c r="F13" s="64"/>
      <c r="G13" s="63"/>
      <c r="H13" s="66"/>
    </row>
    <row r="14" spans="1:8" ht="19.5" customHeight="1">
      <c r="A14" s="62" t="s">
        <v>84</v>
      </c>
      <c r="B14" s="63"/>
      <c r="C14" s="63">
        <v>154312</v>
      </c>
      <c r="D14" s="63">
        <v>0</v>
      </c>
      <c r="E14" s="63"/>
      <c r="F14" s="64" t="s">
        <v>85</v>
      </c>
      <c r="G14" s="67">
        <v>9197</v>
      </c>
      <c r="H14" s="66">
        <v>8849</v>
      </c>
    </row>
    <row r="15" spans="1:8" ht="19.5" customHeight="1">
      <c r="A15" s="62" t="s">
        <v>86</v>
      </c>
      <c r="B15" s="63"/>
      <c r="C15" s="63">
        <v>263</v>
      </c>
      <c r="D15" s="63">
        <v>331</v>
      </c>
      <c r="E15" s="63"/>
      <c r="F15" s="64"/>
      <c r="G15" s="64"/>
      <c r="H15" s="68"/>
    </row>
    <row r="16" spans="1:8" ht="19.5" customHeight="1">
      <c r="A16" s="62" t="s">
        <v>87</v>
      </c>
      <c r="B16" s="63"/>
      <c r="C16" s="63">
        <v>2828</v>
      </c>
      <c r="D16" s="63">
        <v>3784</v>
      </c>
      <c r="E16" s="63"/>
      <c r="F16" s="64"/>
      <c r="G16" s="64"/>
      <c r="H16" s="68"/>
    </row>
    <row r="17" spans="1:8" ht="19.5" customHeight="1">
      <c r="A17" s="62" t="s">
        <v>88</v>
      </c>
      <c r="B17" s="63"/>
      <c r="C17" s="63">
        <v>796</v>
      </c>
      <c r="D17" s="63">
        <v>857</v>
      </c>
      <c r="E17" s="63"/>
      <c r="F17" s="64"/>
      <c r="G17" s="64"/>
      <c r="H17" s="68"/>
    </row>
    <row r="18" spans="1:8" ht="19.5" customHeight="1">
      <c r="A18" s="62" t="s">
        <v>89</v>
      </c>
      <c r="B18" s="63"/>
      <c r="C18" s="63">
        <v>263</v>
      </c>
      <c r="D18" s="63">
        <v>149778</v>
      </c>
      <c r="E18" s="63"/>
      <c r="F18" s="64"/>
      <c r="G18" s="64"/>
      <c r="H18" s="68"/>
    </row>
    <row r="19" spans="1:8" ht="19.5" customHeight="1">
      <c r="A19" s="62" t="s">
        <v>90</v>
      </c>
      <c r="B19" s="63"/>
      <c r="C19" s="63">
        <v>12127</v>
      </c>
      <c r="D19" s="63">
        <v>24342</v>
      </c>
      <c r="E19" s="63"/>
      <c r="F19" s="64"/>
      <c r="G19" s="64"/>
      <c r="H19" s="68"/>
    </row>
    <row r="20" spans="1:8" ht="19.5" customHeight="1">
      <c r="A20" s="62" t="s">
        <v>91</v>
      </c>
      <c r="B20" s="63"/>
      <c r="C20" s="63">
        <v>74</v>
      </c>
      <c r="D20" s="63">
        <v>14</v>
      </c>
      <c r="E20" s="63"/>
      <c r="F20" s="64"/>
      <c r="G20" s="64"/>
      <c r="H20" s="68"/>
    </row>
    <row r="21" spans="1:8" ht="19.5" customHeight="1">
      <c r="A21" s="62" t="s">
        <v>92</v>
      </c>
      <c r="B21" s="63"/>
      <c r="C21" s="63">
        <v>10189</v>
      </c>
      <c r="D21" s="63">
        <v>8571</v>
      </c>
      <c r="E21" s="63"/>
      <c r="F21" s="64"/>
      <c r="G21" s="64"/>
      <c r="H21" s="68"/>
    </row>
    <row r="22" spans="1:8" ht="19.5" customHeight="1">
      <c r="A22" s="62" t="s">
        <v>93</v>
      </c>
      <c r="B22" s="63"/>
      <c r="C22" s="63"/>
      <c r="D22" s="63"/>
      <c r="E22" s="63"/>
      <c r="F22" s="64"/>
      <c r="G22" s="64"/>
      <c r="H22" s="68"/>
    </row>
    <row r="23" spans="1:8" ht="19.5" customHeight="1">
      <c r="A23" s="62" t="s">
        <v>94</v>
      </c>
      <c r="B23" s="63"/>
      <c r="C23" s="63">
        <v>5302</v>
      </c>
      <c r="D23" s="63">
        <v>5157</v>
      </c>
      <c r="E23" s="63"/>
      <c r="F23" s="63"/>
      <c r="G23" s="63"/>
      <c r="H23" s="66"/>
    </row>
    <row r="24" spans="1:8" ht="19.5" customHeight="1" thickBot="1">
      <c r="A24" s="69" t="s">
        <v>95</v>
      </c>
      <c r="B24" s="70"/>
      <c r="C24" s="71">
        <f>SUM(C7:C23)</f>
        <v>657045</v>
      </c>
      <c r="D24" s="71">
        <f>SUM(D7:D23)</f>
        <v>717084</v>
      </c>
      <c r="E24" s="71"/>
      <c r="F24" s="71"/>
      <c r="G24" s="71">
        <f>SUM(G7:G14)</f>
        <v>657045</v>
      </c>
      <c r="H24" s="90">
        <f>SUM(H7:H14)</f>
        <v>717084</v>
      </c>
    </row>
    <row r="25" ht="19.5" customHeight="1"/>
  </sheetData>
  <mergeCells count="2">
    <mergeCell ref="C5:D5"/>
    <mergeCell ref="G5:H5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&amp;C&amp;"Times New Roman CE,Félkövér"&amp;14Önkormányzati hivatal
2006. évi mérlege&amp;R6.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Palotás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Palotás</dc:creator>
  <cp:keywords/>
  <dc:description/>
  <cp:lastModifiedBy>Palotás Körjegyzőség</cp:lastModifiedBy>
  <cp:lastPrinted>2008-02-25T13:41:29Z</cp:lastPrinted>
  <dcterms:created xsi:type="dcterms:W3CDTF">2007-03-08T12:18:55Z</dcterms:created>
  <dcterms:modified xsi:type="dcterms:W3CDTF">2008-02-25T13:45:32Z</dcterms:modified>
  <cp:category/>
  <cp:version/>
  <cp:contentType/>
  <cp:contentStatus/>
</cp:coreProperties>
</file>