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090" firstSheet="4" activeTab="4"/>
  </bookViews>
  <sheets>
    <sheet name="1. sz. melléklet" sheetId="1" r:id="rId1"/>
    <sheet name="2. sz. melléklet" sheetId="2" r:id="rId2"/>
    <sheet name="3. sz. melléklet" sheetId="3" r:id="rId3"/>
    <sheet name="4. sz. melléklet" sheetId="4" r:id="rId4"/>
    <sheet name="5. sz. melléklet" sheetId="5" r:id="rId5"/>
    <sheet name="6.a. sz. melléklet" sheetId="6" r:id="rId6"/>
    <sheet name="6.b. sz. melléklet" sheetId="7" r:id="rId7"/>
    <sheet name="7.a. sz. melléklet" sheetId="8" r:id="rId8"/>
  </sheets>
  <definedNames/>
  <calcPr fullCalcOnLoad="1"/>
</workbook>
</file>

<file path=xl/sharedStrings.xml><?xml version="1.0" encoding="utf-8"?>
<sst xmlns="http://schemas.openxmlformats.org/spreadsheetml/2006/main" count="598" uniqueCount="412">
  <si>
    <t>növekedés</t>
  </si>
  <si>
    <t>csökkenés</t>
  </si>
  <si>
    <t>módosított ei</t>
  </si>
  <si>
    <t>Megnevezés</t>
  </si>
  <si>
    <t>Szakfeladat összesen</t>
  </si>
  <si>
    <t>rendszeres szoc.segély</t>
  </si>
  <si>
    <t>időskorúak járadéka</t>
  </si>
  <si>
    <t>Bevételek módosítása feladatonként (szakfeladatonként)</t>
  </si>
  <si>
    <t>ezer Ft-ban</t>
  </si>
  <si>
    <t>Kiadások módosítása feladatonként (szakfeladatonként)</t>
  </si>
  <si>
    <t>ELŐIRÁNYZAT MÓDOSÍTÁS ÖSSZESEN</t>
  </si>
  <si>
    <t>Bevételek módosítása forrásonként</t>
  </si>
  <si>
    <t>M e g n e v e z é s</t>
  </si>
  <si>
    <t>módosított ei.</t>
  </si>
  <si>
    <t>Állami hozzájárulás</t>
  </si>
  <si>
    <t>Normatív kötött felhasználású támogatások</t>
  </si>
  <si>
    <t>1. Állami támogatás összesen</t>
  </si>
  <si>
    <t>Személyi jövedelemadó átengedett része és kiegészítés</t>
  </si>
  <si>
    <t>Gépjárműadó</t>
  </si>
  <si>
    <t>Pótlékok, bírságok</t>
  </si>
  <si>
    <t>Kommunális adó</t>
  </si>
  <si>
    <t>Építményadó</t>
  </si>
  <si>
    <t>Iparűzési adó</t>
  </si>
  <si>
    <t>2. Sajátos működési bevételek összesen</t>
  </si>
  <si>
    <t xml:space="preserve"> ÁFA Bevételek, visszatérülések</t>
  </si>
  <si>
    <t>Kamatbevételek</t>
  </si>
  <si>
    <t>3. Intézményi működési bevételek összesen</t>
  </si>
  <si>
    <t>4. Felhalmozási és tőke jellegű bevételek</t>
  </si>
  <si>
    <t xml:space="preserve">     Héhalom Önkormányzattól családsegítéshez</t>
  </si>
  <si>
    <t xml:space="preserve">     Egyházasdengeleg Önk-tól családsegítéshez</t>
  </si>
  <si>
    <t>Felhalmozási célra átvett pénzeszköz</t>
  </si>
  <si>
    <t>5. Átvett pénzeszköz összesen</t>
  </si>
  <si>
    <t>6. Lakástámogatási kölcsönök visszatérülése</t>
  </si>
  <si>
    <t>8. Hitel (működési hitel)</t>
  </si>
  <si>
    <t>9. Pénzforgalom nélküli bevétel (pénzmaradvány)</t>
  </si>
  <si>
    <t>BEVÉTELEK MÓDOSÍTÁSA  ÖSSZESEN</t>
  </si>
  <si>
    <t>Kiadások módosítása  kiemelt előirányzatonként</t>
  </si>
  <si>
    <t>1. Személyi juttatások</t>
  </si>
  <si>
    <t>2. Munkaadót terhelő járulékok</t>
  </si>
  <si>
    <t>3. Dologi kiadások</t>
  </si>
  <si>
    <t>4. Önkormányzat által folyósított támogatások</t>
  </si>
  <si>
    <t>5. Felügyeleti támogatás / finanszírozás /</t>
  </si>
  <si>
    <t xml:space="preserve">    - Körjegyzőség</t>
  </si>
  <si>
    <t xml:space="preserve">    - Napköziotthonos Óvoda</t>
  </si>
  <si>
    <t xml:space="preserve">    - Általános Iskola  </t>
  </si>
  <si>
    <t>7. Átadott pénzeszközök összesen:</t>
  </si>
  <si>
    <t xml:space="preserve">    Ebből:</t>
  </si>
  <si>
    <t>8. Lakástámogatási kölcsönök</t>
  </si>
  <si>
    <t>9. Hitelvisszafizetés közvilágítás</t>
  </si>
  <si>
    <t xml:space="preserve">    - lakástámogatási hitel</t>
  </si>
  <si>
    <t xml:space="preserve">    - közvil.korszerűsítés</t>
  </si>
  <si>
    <t xml:space="preserve">      megtakarításának tőke része</t>
  </si>
  <si>
    <t>10. Felújítás</t>
  </si>
  <si>
    <t>11. Felhalmozási jellegű kiadások</t>
  </si>
  <si>
    <t xml:space="preserve">      - szennyvízberuházás tervköltsége</t>
  </si>
  <si>
    <t xml:space="preserve">      -községháza tervköltsége</t>
  </si>
  <si>
    <t xml:space="preserve">      - buszváróép.és áthelyezés</t>
  </si>
  <si>
    <t xml:space="preserve">      - Faluház vásárlás II részlete</t>
  </si>
  <si>
    <t xml:space="preserve">      - Felhalmozási kiad. ÁFÁ-ja</t>
  </si>
  <si>
    <t xml:space="preserve">      - Szolg.lakás és volt KMB.iroda</t>
  </si>
  <si>
    <t xml:space="preserve">         megvásárlása</t>
  </si>
  <si>
    <t xml:space="preserve">      - Ingatlan vásárlás</t>
  </si>
  <si>
    <t xml:space="preserve">      - Gép beszerzés</t>
  </si>
  <si>
    <t>12. Céltartalék</t>
  </si>
  <si>
    <t xml:space="preserve">      - Bujáki patak rend. 30%-os saját forrása</t>
  </si>
  <si>
    <t xml:space="preserve">      - Bujáki patak pály. Kapcs.gépbesz.s.forrása</t>
  </si>
  <si>
    <t xml:space="preserve">      iskolára</t>
  </si>
  <si>
    <t xml:space="preserve">      közcélú foglalkoztatásra</t>
  </si>
  <si>
    <t xml:space="preserve">      államháztartási tartalék </t>
  </si>
  <si>
    <t>KIADÁSOK ÖSSZESEN</t>
  </si>
  <si>
    <t>áfa</t>
  </si>
  <si>
    <t>Támogatás értékű működési célú pénzeszk.átvétel</t>
  </si>
  <si>
    <t xml:space="preserve">     Phare pályázat</t>
  </si>
  <si>
    <t>Engedélyezet létszám:49 fő</t>
  </si>
  <si>
    <t xml:space="preserve">      -Támogatás értékű műk.c.p.eszk átadás áll.h.belülre</t>
  </si>
  <si>
    <t xml:space="preserve">      -Működési célú p.eszk.átadás áll.h. kívülre</t>
  </si>
  <si>
    <t xml:space="preserve">      -Felhalmozási célú p.eszk.átadás.</t>
  </si>
  <si>
    <t xml:space="preserve">      óvodára</t>
  </si>
  <si>
    <t>6. Általános tartalék</t>
  </si>
  <si>
    <t>Szakfeladat</t>
  </si>
  <si>
    <t>Összesen</t>
  </si>
  <si>
    <t>Szakfeladat megnevezése</t>
  </si>
  <si>
    <t>Iskolai oktatás</t>
  </si>
  <si>
    <t>Int.vagy.műk.</t>
  </si>
  <si>
    <t>Napközi</t>
  </si>
  <si>
    <t>Isk.int.étkezt.</t>
  </si>
  <si>
    <t>Munk.vendégl.</t>
  </si>
  <si>
    <t>Pedagógiai sz.</t>
  </si>
  <si>
    <t xml:space="preserve"> I.Kiadások</t>
  </si>
  <si>
    <t>Személyi juttatások</t>
  </si>
  <si>
    <t>-</t>
  </si>
  <si>
    <t>Munaadót terhelő járulékok</t>
  </si>
  <si>
    <t>Dologi kiadások</t>
  </si>
  <si>
    <t>Gyermekétkeztetés kedvezménye</t>
  </si>
  <si>
    <t>Ingyenes tankönyvtámogatás</t>
  </si>
  <si>
    <t>Iskolatej támogatás</t>
  </si>
  <si>
    <t>Felhalmozási, felújítási előirányzat</t>
  </si>
  <si>
    <t>Kiadások mindösszesen</t>
  </si>
  <si>
    <t>II. Bevételek</t>
  </si>
  <si>
    <t>Intézményi alaptevékenység bevétele</t>
  </si>
  <si>
    <t>Egyéb intézményi sajátos bevétel</t>
  </si>
  <si>
    <t>Áfa</t>
  </si>
  <si>
    <t>Intézményi működési bevétel összesen</t>
  </si>
  <si>
    <t>Önkormányzati hozzájárulás</t>
  </si>
  <si>
    <t>Bevételek mindösszesen</t>
  </si>
  <si>
    <t>III. Költségek megoszlása a társult önkormányzatok között</t>
  </si>
  <si>
    <t>Önkormányzat 2006.évi hozzájárulása</t>
  </si>
  <si>
    <t xml:space="preserve">Önkormányzat  költségvetésében iskola céltartalékra tervezett összeg                      </t>
  </si>
  <si>
    <t>IV. Általános Iskola engedélyezett létszámkerete</t>
  </si>
  <si>
    <t xml:space="preserve">  14,5 fő pedagógus</t>
  </si>
  <si>
    <t xml:space="preserve">      1 fő adminisztrátor,iskolatitkári munkakörben</t>
  </si>
  <si>
    <t xml:space="preserve">      2 fő takarító munkakörben</t>
  </si>
  <si>
    <t xml:space="preserve">      1 fő karbantartó munkakörben</t>
  </si>
  <si>
    <t>J o g c í m</t>
  </si>
  <si>
    <t>Fajlagos</t>
  </si>
  <si>
    <t>Mutató</t>
  </si>
  <si>
    <t>Összeg</t>
  </si>
  <si>
    <t>összeg</t>
  </si>
  <si>
    <t xml:space="preserve">    ( fő )</t>
  </si>
  <si>
    <t xml:space="preserve">1. Iskolai oktatás </t>
  </si>
  <si>
    <t xml:space="preserve">       1-4 évfolyam</t>
  </si>
  <si>
    <t xml:space="preserve">       5-8 évfolyam</t>
  </si>
  <si>
    <t>2. Napközis foglalkoztatás</t>
  </si>
  <si>
    <t>3. Bejáró gyermekek</t>
  </si>
  <si>
    <t xml:space="preserve">      1-4 évfolyam</t>
  </si>
  <si>
    <t xml:space="preserve">      5-8 évfolyam</t>
  </si>
  <si>
    <t>4. Intézményi társulás iskolájába járók</t>
  </si>
  <si>
    <t>5. 3000 fő alatti településeken járók</t>
  </si>
  <si>
    <t>6. Étkezők</t>
  </si>
  <si>
    <t xml:space="preserve">       5-8 évfolyam </t>
  </si>
  <si>
    <t>7. Ingyenes tankönyvellátás</t>
  </si>
  <si>
    <t xml:space="preserve">    Kötött felhasználású.</t>
  </si>
  <si>
    <t>8. Pedagógiai szakmai szolgálat</t>
  </si>
  <si>
    <t>9. Kötött felhasználású normatíva</t>
  </si>
  <si>
    <t xml:space="preserve">    Pedagógus továbbképzés</t>
  </si>
  <si>
    <t>10. Központosított előirányzat</t>
  </si>
  <si>
    <t xml:space="preserve">     Szakmai és informatikai fejlesztés</t>
  </si>
  <si>
    <t>Évközben külön igénylés alapján.</t>
  </si>
  <si>
    <t>Iskolai normatíva összesen:</t>
  </si>
  <si>
    <t>Többcélú Kistérségi Társulási támogatás</t>
  </si>
  <si>
    <t>Bejáró tanulók ( 100 % )</t>
  </si>
  <si>
    <t>Helyben lakók ( 50 % )</t>
  </si>
  <si>
    <t>Mindösszsesen</t>
  </si>
  <si>
    <t>Módosított</t>
  </si>
  <si>
    <t>mutató</t>
  </si>
  <si>
    <t xml:space="preserve">    50%-os  támogatás</t>
  </si>
  <si>
    <t xml:space="preserve">    100 %-os támogatás</t>
  </si>
  <si>
    <t>ezer forintban</t>
  </si>
  <si>
    <t>Palotás</t>
  </si>
  <si>
    <t>Kisbágyon</t>
  </si>
  <si>
    <t xml:space="preserve">Palotás </t>
  </si>
  <si>
    <t>Összes  ei.</t>
  </si>
  <si>
    <t xml:space="preserve">    Óvodai  nevelés</t>
  </si>
  <si>
    <t xml:space="preserve"> Intézményüzemeltetés</t>
  </si>
  <si>
    <t>intézmé-</t>
  </si>
  <si>
    <t>munkahelyi</t>
  </si>
  <si>
    <t>összesen</t>
  </si>
  <si>
    <t>nyi étkez.</t>
  </si>
  <si>
    <t>vendéglát.</t>
  </si>
  <si>
    <t>Személyi juttatás</t>
  </si>
  <si>
    <t>Munkaadót terhelő járulékok</t>
  </si>
  <si>
    <t>Gyermekétkeztetés</t>
  </si>
  <si>
    <t xml:space="preserve">               -</t>
  </si>
  <si>
    <t>Beruházások</t>
  </si>
  <si>
    <t>Kiadások összesen</t>
  </si>
  <si>
    <t>Intézményi ellátás díja</t>
  </si>
  <si>
    <t>Alkalmazottak térítése</t>
  </si>
  <si>
    <t>Értékesített étkeztetés díja</t>
  </si>
  <si>
    <t>ÁFA bevétel</t>
  </si>
  <si>
    <t>Saját bevételek összesen:</t>
  </si>
  <si>
    <t>ÖSSZESÍTÉS:</t>
  </si>
  <si>
    <t>Társulást érintő költségekről és megosztásáról</t>
  </si>
  <si>
    <t>Palotást érintő társulási kiadások</t>
  </si>
  <si>
    <t>Palotást érintő állami támogatás</t>
  </si>
  <si>
    <t xml:space="preserve"> - Kisbágyont érintő állami támogatás</t>
  </si>
  <si>
    <t>Intézményi saját bevétel</t>
  </si>
  <si>
    <t xml:space="preserve"> - Intézményi saját bevétel:</t>
  </si>
  <si>
    <t>Bevételek összesen:</t>
  </si>
  <si>
    <t>Bevétel összesen:</t>
  </si>
  <si>
    <t>Kiadás, bevétel különbözete</t>
  </si>
  <si>
    <t>Kiadás bevétel különbsége</t>
  </si>
  <si>
    <t>Palotás hozzájárulása</t>
  </si>
  <si>
    <t>Kisbágyon társulási hozzájárulása</t>
  </si>
  <si>
    <t>( ebben igénybevéve a 2005.évi óvodai</t>
  </si>
  <si>
    <t>Kisbágyon önkormányzat költségvetésében</t>
  </si>
  <si>
    <t>652.000.-Ft céltartalékból 500.000.-Ft összeg)</t>
  </si>
  <si>
    <t>tervezett tagóvodai kiadások:</t>
  </si>
  <si>
    <t>Az önkormányzat költségvetésében óvodai pályá-</t>
  </si>
  <si>
    <t xml:space="preserve">                            bevételek:</t>
  </si>
  <si>
    <t>zati önerőként tartalékolt összeg 152.000.-Ft.</t>
  </si>
  <si>
    <t>(ebből Palotás 120.000.-Ft Kisbágyon 32.000.-Ft)</t>
  </si>
  <si>
    <t>Önkormányzati igazgatás</t>
  </si>
  <si>
    <t>Működési célú pénzeszk.átvétel áll.házt.kívülről</t>
  </si>
  <si>
    <t>Pályázati támogatás</t>
  </si>
  <si>
    <t>módosított</t>
  </si>
  <si>
    <t>Egyéb sajátos bevételek</t>
  </si>
  <si>
    <t xml:space="preserve">    ebből: - 2005.évi 8.235.000 Ft iskolai céltartalékból igénybevéve ( 2.179eft + 165eft )           </t>
  </si>
  <si>
    <t xml:space="preserve">      (8.235.000 Ft -2.344.000 Ft  különbözete + céltartalék emelés a 2005.évi elszámolás alapján ( 4.055.000.-)</t>
  </si>
  <si>
    <t>Város és községgazdálkodás</t>
  </si>
  <si>
    <t>közhasznú fogl.átvett pénz</t>
  </si>
  <si>
    <t>Önkormányzatra nem terv.elsz.</t>
  </si>
  <si>
    <t>Finanszírozási műveletek</t>
  </si>
  <si>
    <t>hitel felvétel</t>
  </si>
  <si>
    <t>Eseti pénzbeni gyermekv.ellátás</t>
  </si>
  <si>
    <t>pénzbeni támogatás</t>
  </si>
  <si>
    <t>MÓDOSÍTÁS ÖSSZESEN</t>
  </si>
  <si>
    <t>kamatbevétel(Víziközmű kamatbefiz.)</t>
  </si>
  <si>
    <t xml:space="preserve">     Kisbágyon Önkormányzattól</t>
  </si>
  <si>
    <t xml:space="preserve">     Többcélú Kistérségi Társulástól</t>
  </si>
  <si>
    <t xml:space="preserve">     Közhasznú foglalkoztatásra Munkaügyi Központtól</t>
  </si>
  <si>
    <t xml:space="preserve">     E.ü.pénztartól</t>
  </si>
  <si>
    <t xml:space="preserve">     Mozgáskorlátozottak támogatása</t>
  </si>
  <si>
    <t xml:space="preserve">     E.ü.-i Minisztérium-Bababarát pályázat</t>
  </si>
  <si>
    <t xml:space="preserve">     Földgáz áremelés intézményi ellentételezése</t>
  </si>
  <si>
    <t xml:space="preserve">     2005.évi állami támogatás elszámolása</t>
  </si>
  <si>
    <t xml:space="preserve">     56-os forradalom emlékére pályázat támogatás</t>
  </si>
  <si>
    <t xml:space="preserve">     2005.évi jöv.kül.önkor.megillető összege</t>
  </si>
  <si>
    <t xml:space="preserve">     Sport XXI. Program pályázat</t>
  </si>
  <si>
    <t xml:space="preserve">    Nemzeti Al.pályázat</t>
  </si>
  <si>
    <t xml:space="preserve">    Tárt Kapuk pályázat</t>
  </si>
  <si>
    <t xml:space="preserve">    Szabad Műv.Al.pályázat -Tinik Baráti T.</t>
  </si>
  <si>
    <t>7. Értékpapír értékesítéséből tervezett bev.</t>
  </si>
  <si>
    <t xml:space="preserve">      pénzbeni támogatás</t>
  </si>
  <si>
    <t>tb.járulék</t>
  </si>
  <si>
    <t>munkaadói j.</t>
  </si>
  <si>
    <t>e.ü. hozzájárulás</t>
  </si>
  <si>
    <t>751845 Város és községgazdálkodás</t>
  </si>
  <si>
    <t>közhasznú munkabér</t>
  </si>
  <si>
    <t>Óvodai nevelés</t>
  </si>
  <si>
    <t>Rendszeres szoc.pénzbeni ellátás</t>
  </si>
  <si>
    <t>karbantartás</t>
  </si>
  <si>
    <t>Könyvtári tevékenység</t>
  </si>
  <si>
    <t xml:space="preserve">     hardver eszközök beszerzése</t>
  </si>
  <si>
    <t xml:space="preserve">     szellemi termékek beszerzése</t>
  </si>
  <si>
    <t xml:space="preserve">     szakmai fejlesztés</t>
  </si>
  <si>
    <t>Palotás Óvodai Társulás 2006.évi költségvetés</t>
  </si>
  <si>
    <t>5.sz.melléklet</t>
  </si>
  <si>
    <t>munkaadói járulék</t>
  </si>
  <si>
    <t>alapilletmény</t>
  </si>
  <si>
    <t>Munkahelyi vendéglátás</t>
  </si>
  <si>
    <t>értékesített étkezés</t>
  </si>
  <si>
    <t>érdekeltségi hozzájárulás-tóparti vízik.</t>
  </si>
  <si>
    <t>Víziközműtől átvett pénz</t>
  </si>
  <si>
    <t>szab.sértési bírságból sz.bev.</t>
  </si>
  <si>
    <t>OPTIMA értékpapír ért.szárm.bevétel</t>
  </si>
  <si>
    <t>Önkormányzatok elszámolásai</t>
  </si>
  <si>
    <t>iparűzési adó</t>
  </si>
  <si>
    <t>iskolai oktatás állami tám.</t>
  </si>
  <si>
    <t>jöv.differenciálódás mérséklése</t>
  </si>
  <si>
    <t>pályázat-Mobilitás</t>
  </si>
  <si>
    <t>Hunyadi út felúj.kapott tám.</t>
  </si>
  <si>
    <t>gépjárműadó</t>
  </si>
  <si>
    <t>Intézményi vagyon</t>
  </si>
  <si>
    <t xml:space="preserve"> iskola bérleti díj-7 Képzés Bt.</t>
  </si>
  <si>
    <t>Házi segítségnyújtás</t>
  </si>
  <si>
    <t>gondozási díj</t>
  </si>
  <si>
    <t>Szociális étkezés</t>
  </si>
  <si>
    <t>intézményi ellátás</t>
  </si>
  <si>
    <t>Pénzpiaci bef.jegy.ért.szárm.bev.</t>
  </si>
  <si>
    <t>időskorúak ellátása</t>
  </si>
  <si>
    <t>.014034</t>
  </si>
  <si>
    <t>Kisegítő mg.szolg.</t>
  </si>
  <si>
    <t>gépi földmunka</t>
  </si>
  <si>
    <t>játszótéri padok karbantartása</t>
  </si>
  <si>
    <t>szeméttárolók készítése</t>
  </si>
  <si>
    <t>Helyi utak,járdák fenntartása</t>
  </si>
  <si>
    <t>útfelújítás-Hunyadi út</t>
  </si>
  <si>
    <t>fejl.támogatás utalás kezelési ktg-e</t>
  </si>
  <si>
    <t>élelmiszerbeszerzés</t>
  </si>
  <si>
    <t>Saját ingatlan hasznosítás</t>
  </si>
  <si>
    <t>postai telek vásárlás-különbözet</t>
  </si>
  <si>
    <t>telekmegosztás,térképmásolat</t>
  </si>
  <si>
    <t>tel.fejl.koncepció,községközp.beép.terv</t>
  </si>
  <si>
    <t>reprezentáció</t>
  </si>
  <si>
    <t>készletbeszerzés</t>
  </si>
  <si>
    <t>egyéb dologi kiadás</t>
  </si>
  <si>
    <t>kamatkiadás csökkentés</t>
  </si>
  <si>
    <t>Céltartalék-lekötött betét</t>
  </si>
  <si>
    <t>törmelék szállítás</t>
  </si>
  <si>
    <t>tóparti akna vásárlása</t>
  </si>
  <si>
    <t>Köztemető fenntartása</t>
  </si>
  <si>
    <t>tisztítószer</t>
  </si>
  <si>
    <t>műanyag szék vásárlás</t>
  </si>
  <si>
    <t>Közvilágítási feladatok</t>
  </si>
  <si>
    <t>közvilágítási lámpatestek bővítése</t>
  </si>
  <si>
    <t>áramdíj</t>
  </si>
  <si>
    <t>Önkormányzat elszámolása</t>
  </si>
  <si>
    <t>befektetési jegy vásárlás</t>
  </si>
  <si>
    <t>kisért.t.eszk.-Mobilitás pályázat felh.</t>
  </si>
  <si>
    <t>kisért.t.eszk.átcsoportosítás</t>
  </si>
  <si>
    <t>szellemi termék vásárlás</t>
  </si>
  <si>
    <t>Védőnői szolgálat</t>
  </si>
  <si>
    <t>karbantartás-kocsitároló</t>
  </si>
  <si>
    <t>Nappali szoc.ellátás</t>
  </si>
  <si>
    <t>megbízási díj-szoció busz vezetője</t>
  </si>
  <si>
    <t>tbj.</t>
  </si>
  <si>
    <t>egyéb anyag-tároló építés,kerítés</t>
  </si>
  <si>
    <t>Munkanélküli ellátások</t>
  </si>
  <si>
    <t>rendsz.szoc.segély</t>
  </si>
  <si>
    <t>Eseti pénzbeni ellátások</t>
  </si>
  <si>
    <t>lakásfenntartási támogatás</t>
  </si>
  <si>
    <t>átmeneti segély</t>
  </si>
  <si>
    <t>közgyógyellátás</t>
  </si>
  <si>
    <t>mozgáskorlátozott támogatás</t>
  </si>
  <si>
    <t>Óvodai intézményi étkeztetés</t>
  </si>
  <si>
    <t>felújítás-Ifjúság út járda</t>
  </si>
  <si>
    <t>kisért.t.eszk.</t>
  </si>
  <si>
    <t>egyéb készletbeszerzés</t>
  </si>
  <si>
    <t>gázdíj</t>
  </si>
  <si>
    <t>közalkalmazottak túlóradíja-iskola</t>
  </si>
  <si>
    <t>karbantartás-óvodai radiátor/kerítés építés</t>
  </si>
  <si>
    <t>víz,csatornadíj</t>
  </si>
  <si>
    <t>kisértékű.t.eszk</t>
  </si>
  <si>
    <t>szakmai anyag átcsoportosítás kisért.t.eszk.</t>
  </si>
  <si>
    <t>Eseti pénzbeni szoc.ellátás</t>
  </si>
  <si>
    <t>mozgáskorl.támogatása</t>
  </si>
  <si>
    <t xml:space="preserve">     iskola pályázat-Mobilitás</t>
  </si>
  <si>
    <t xml:space="preserve">    érdekeltségi hozzájárulás</t>
  </si>
  <si>
    <t xml:space="preserve">    Víziközműtől átvett pénz</t>
  </si>
  <si>
    <t xml:space="preserve">      lekötött betétre</t>
  </si>
  <si>
    <t>13. Befektetési jegy vásárlás</t>
  </si>
  <si>
    <t xml:space="preserve">         Sport támogatás</t>
  </si>
  <si>
    <t xml:space="preserve">         Civil szervezetek</t>
  </si>
  <si>
    <t xml:space="preserve">         Közvil.lámpa bővítés</t>
  </si>
  <si>
    <t>udvari játékok vásárlása</t>
  </si>
  <si>
    <t>Saját ingatlan hasznosítása</t>
  </si>
  <si>
    <t>kiszámlázott szolgáltatás</t>
  </si>
  <si>
    <t>(horgászegy.-nek kiszla-zott rezsidíj)</t>
  </si>
  <si>
    <t>Művelődési ház</t>
  </si>
  <si>
    <t>OTP támogatás-reklámszolgáltatás</t>
  </si>
  <si>
    <t>telefondíj</t>
  </si>
  <si>
    <t>támogatás felhasználása</t>
  </si>
  <si>
    <t>tb járulék</t>
  </si>
  <si>
    <t>munkaadói  járulék</t>
  </si>
  <si>
    <t>könyvbeszerzés</t>
  </si>
  <si>
    <t>köt.ill.pótlék</t>
  </si>
  <si>
    <t>(ebből pályázati önerő 48.000)</t>
  </si>
  <si>
    <t>dvd,videókazetta vásárlás</t>
  </si>
  <si>
    <t>II</t>
  </si>
  <si>
    <t>III.</t>
  </si>
  <si>
    <t>módosítása III.</t>
  </si>
  <si>
    <t>Települési hulladék kezelés</t>
  </si>
  <si>
    <t>szemétszálítás,kezelés</t>
  </si>
  <si>
    <t xml:space="preserve">              - Állami támogatás- 62.902eft-790eft lemondás miatt( részletesen a 6/b mellékletben)</t>
  </si>
  <si>
    <t xml:space="preserve"> - Kisb.-t érintő társulási kiadások(7909-97)</t>
  </si>
  <si>
    <t xml:space="preserve">                        Palotás és Kisbágyon Községek Körjegyzősége</t>
  </si>
  <si>
    <t xml:space="preserve">                                2006 évi költségvetésének módosítása II.</t>
  </si>
  <si>
    <t xml:space="preserve">   kiemelt előirányzatonként</t>
  </si>
  <si>
    <t>BEVÉTEL</t>
  </si>
  <si>
    <t>Alaptevékenység bevétele</t>
  </si>
  <si>
    <t>Finanszírozás</t>
  </si>
  <si>
    <t>Előző évi maradvány</t>
  </si>
  <si>
    <t>Műk.vélú bevétel központi ktg vetési</t>
  </si>
  <si>
    <t>szervtől</t>
  </si>
  <si>
    <t>KIADÁS</t>
  </si>
  <si>
    <t>Járulékok</t>
  </si>
  <si>
    <t>Felhalmozási kiadások</t>
  </si>
  <si>
    <t>Kiadás összesen:</t>
  </si>
  <si>
    <t>Finanszírozás összesen:</t>
  </si>
  <si>
    <t>Állami támogatás:</t>
  </si>
  <si>
    <t>Palotás 75%</t>
  </si>
  <si>
    <t>Kisbágyon 25%</t>
  </si>
  <si>
    <t xml:space="preserve">          7/b</t>
  </si>
  <si>
    <t xml:space="preserve">                    Palotás és Kisbágyon Községek Körjegyzősége</t>
  </si>
  <si>
    <t xml:space="preserve">                        2006 évi költségvetésének módosítása II.</t>
  </si>
  <si>
    <t xml:space="preserve">   szakfeladatonként</t>
  </si>
  <si>
    <t xml:space="preserve">               adatok ezer Ft-ban</t>
  </si>
  <si>
    <t xml:space="preserve">Megnevezés </t>
  </si>
  <si>
    <t>eredeti ei</t>
  </si>
  <si>
    <t xml:space="preserve">Önkormányzati képviselői </t>
  </si>
  <si>
    <t>vál. (kisebbségi) szakfeladat</t>
  </si>
  <si>
    <t>Működési célú bevétel központi</t>
  </si>
  <si>
    <t>költségvetési szervtől</t>
  </si>
  <si>
    <t>Önkormányzati képviselői</t>
  </si>
  <si>
    <t>választás szakfeladat</t>
  </si>
  <si>
    <t xml:space="preserve">Működési célú bevétel központi </t>
  </si>
  <si>
    <t>Bevétel módosítása összesen</t>
  </si>
  <si>
    <t>Önkormányzati  képviselői</t>
  </si>
  <si>
    <t>személyi juttatás</t>
  </si>
  <si>
    <t>Módosítás összesen:</t>
  </si>
  <si>
    <t xml:space="preserve">         7/c</t>
  </si>
  <si>
    <t>Igazg.tevékenység szakfeladat</t>
  </si>
  <si>
    <t>Nyelvpótlék</t>
  </si>
  <si>
    <t>Felmentett munk.váll.egyéb jut.</t>
  </si>
  <si>
    <t>Személyi juttatás összesen:</t>
  </si>
  <si>
    <t>Nem adatátviteli célú távközl.</t>
  </si>
  <si>
    <t>Szállítási szolgáltatás</t>
  </si>
  <si>
    <t>Vásárolt közszolgáltatás</t>
  </si>
  <si>
    <t>Karbantartás</t>
  </si>
  <si>
    <t>Gázszoláltatás</t>
  </si>
  <si>
    <t>Dologi kiadás összesen:</t>
  </si>
  <si>
    <t>Kiadás módosítása mindösszesen:</t>
  </si>
  <si>
    <t>Választással kapcsolatos módosítások:</t>
  </si>
  <si>
    <t>A választással kapcsolatos bevételek és kiadások a körjegyzőség költségvetésében külön</t>
  </si>
  <si>
    <t>szakfeladaton jelennek meg.</t>
  </si>
  <si>
    <t xml:space="preserve">A helyi önkormányzati választással kapcsolatos kiadások megtérítéséhez a körjegyzőség </t>
  </si>
  <si>
    <t>389.000 Ft-ot kapott alapelőirányzatként.</t>
  </si>
  <si>
    <t>Póttagok bevonása, valamint átlagbérek kifizetése miatt többletköltség keletkezett, Palotás</t>
  </si>
  <si>
    <t xml:space="preserve">esetében 81.000 Ft, Kisbágyon községben pedig 16.000 Ft, így a körjegyzőséget megillető </t>
  </si>
  <si>
    <t>pénzügyi fedezet 486.000 Ft, mely a választással kapcsolatos összes kiadást fedezi.</t>
  </si>
  <si>
    <t>Önkormányzati igazgatási tevékenységgel kapcsolatos módosítások:</t>
  </si>
  <si>
    <t>A körjegyzőség költségvetésében a háromnegyedéves teljesítést áttekintve kiemelt előirányzatokon</t>
  </si>
  <si>
    <t>belüli belső átcsoportosítások szükségesek,egyrészt évközi változások, illetve pl. a gázszolgáltatásnál</t>
  </si>
  <si>
    <t>az árváltozást csak az inflációs mértékkel terveztük.</t>
  </si>
  <si>
    <t xml:space="preserve">A felmentett munkavállalók egyéb juttatásánál a tervezettnél az átlagkereset számítás miatt többet </t>
  </si>
  <si>
    <t>fizettünk ki, ide a nyelvpótlék előirányzatából pótoljuk a hiányzó fedezetet.</t>
  </si>
  <si>
    <t>A telefonszolgáltatás előirányzatából kerül átcsoportosításra a szállítási szolgáltatás, valamint a</t>
  </si>
  <si>
    <t>vásárolt közszolgáltatás előirányzatát biztosító összeg,míg a karbantartás-kisjavítás fel nem</t>
  </si>
  <si>
    <t>használt része a gázszolgáltatást fedezi.</t>
  </si>
  <si>
    <t>Ezek az átcsoportosítások többlet finanszírozást nem igényelnek.</t>
  </si>
  <si>
    <r>
      <t xml:space="preserve">              </t>
    </r>
    <r>
      <rPr>
        <b/>
        <sz val="10"/>
        <rFont val="Arial"/>
        <family val="2"/>
      </rPr>
      <t>Kiemelt előirányzatok közötti belső átcsoportosítások</t>
    </r>
  </si>
  <si>
    <t xml:space="preserve">      7/a. melléklet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</si>
</sst>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</numFmts>
  <fonts count="13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sz val="11"/>
      <name val="Times New Roman CE"/>
      <family val="0"/>
    </font>
    <font>
      <b/>
      <sz val="11"/>
      <name val="Times New Roman CE"/>
      <family val="1"/>
    </font>
    <font>
      <sz val="10"/>
      <name val="Times New Roman CE"/>
      <family val="0"/>
    </font>
    <font>
      <sz val="12"/>
      <name val="Times New Roman CE"/>
      <family val="0"/>
    </font>
    <font>
      <b/>
      <sz val="12"/>
      <name val="Times New Roman CE"/>
      <family val="1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3" fontId="0" fillId="0" borderId="2" xfId="0" applyNumberForma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20" applyFont="1">
      <alignment/>
      <protection/>
    </xf>
    <xf numFmtId="0" fontId="3" fillId="0" borderId="0" xfId="20">
      <alignment/>
      <protection/>
    </xf>
    <xf numFmtId="0" fontId="5" fillId="0" borderId="0" xfId="20" applyFont="1">
      <alignment/>
      <protection/>
    </xf>
    <xf numFmtId="0" fontId="4" fillId="0" borderId="3" xfId="20" applyFont="1" applyBorder="1">
      <alignment/>
      <protection/>
    </xf>
    <xf numFmtId="0" fontId="3" fillId="0" borderId="0" xfId="20" applyFont="1">
      <alignment/>
      <protection/>
    </xf>
    <xf numFmtId="0" fontId="3" fillId="0" borderId="1" xfId="20" applyFont="1" applyFill="1" applyBorder="1">
      <alignment/>
      <protection/>
    </xf>
    <xf numFmtId="3" fontId="3" fillId="0" borderId="0" xfId="20" applyNumberFormat="1" applyFont="1" applyBorder="1">
      <alignment/>
      <protection/>
    </xf>
    <xf numFmtId="3" fontId="3" fillId="0" borderId="2" xfId="20" applyNumberFormat="1" applyFont="1" applyBorder="1">
      <alignment/>
      <protection/>
    </xf>
    <xf numFmtId="0" fontId="4" fillId="0" borderId="3" xfId="20" applyFont="1" applyFill="1" applyBorder="1">
      <alignment/>
      <protection/>
    </xf>
    <xf numFmtId="3" fontId="4" fillId="0" borderId="4" xfId="20" applyNumberFormat="1" applyFont="1" applyBorder="1">
      <alignment/>
      <protection/>
    </xf>
    <xf numFmtId="3" fontId="4" fillId="0" borderId="5" xfId="20" applyNumberFormat="1" applyFont="1" applyBorder="1">
      <alignment/>
      <protection/>
    </xf>
    <xf numFmtId="0" fontId="4" fillId="0" borderId="3" xfId="20" applyFont="1" applyBorder="1">
      <alignment/>
      <protection/>
    </xf>
    <xf numFmtId="3" fontId="3" fillId="0" borderId="0" xfId="20" applyNumberFormat="1" applyFont="1" applyFill="1" applyBorder="1">
      <alignment/>
      <protection/>
    </xf>
    <xf numFmtId="0" fontId="4" fillId="0" borderId="0" xfId="20" applyFont="1" applyBorder="1">
      <alignment/>
      <protection/>
    </xf>
    <xf numFmtId="0" fontId="3" fillId="0" borderId="1" xfId="20" applyFont="1" applyFill="1" applyBorder="1">
      <alignment/>
      <protection/>
    </xf>
    <xf numFmtId="3" fontId="3" fillId="0" borderId="0" xfId="20" applyNumberFormat="1" applyFont="1" applyFill="1" applyBorder="1">
      <alignment/>
      <protection/>
    </xf>
    <xf numFmtId="0" fontId="3" fillId="0" borderId="0" xfId="20" applyFont="1" applyBorder="1">
      <alignment/>
      <protection/>
    </xf>
    <xf numFmtId="0" fontId="3" fillId="0" borderId="0" xfId="20" applyFont="1">
      <alignment/>
      <protection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ont="1" applyFill="1" applyBorder="1" applyAlignment="1">
      <alignment/>
    </xf>
    <xf numFmtId="0" fontId="6" fillId="0" borderId="0" xfId="21">
      <alignment/>
      <protection/>
    </xf>
    <xf numFmtId="0" fontId="6" fillId="0" borderId="0" xfId="21" applyAlignment="1">
      <alignment horizontal="left"/>
      <protection/>
    </xf>
    <xf numFmtId="0" fontId="7" fillId="0" borderId="0" xfId="21" applyFont="1">
      <alignment/>
      <protection/>
    </xf>
    <xf numFmtId="0" fontId="4" fillId="0" borderId="3" xfId="21" applyFont="1" applyBorder="1">
      <alignment/>
      <protection/>
    </xf>
    <xf numFmtId="0" fontId="3" fillId="0" borderId="4" xfId="21" applyFont="1" applyBorder="1" applyAlignment="1">
      <alignment horizontal="right"/>
      <protection/>
    </xf>
    <xf numFmtId="0" fontId="3" fillId="0" borderId="4" xfId="21" applyFont="1" applyBorder="1" applyAlignment="1">
      <alignment horizontal="right"/>
      <protection/>
    </xf>
    <xf numFmtId="0" fontId="3" fillId="0" borderId="5" xfId="21" applyFont="1" applyBorder="1" applyAlignment="1">
      <alignment horizontal="right"/>
      <protection/>
    </xf>
    <xf numFmtId="0" fontId="4" fillId="0" borderId="0" xfId="21" applyFont="1" applyBorder="1">
      <alignment/>
      <protection/>
    </xf>
    <xf numFmtId="0" fontId="3" fillId="0" borderId="0" xfId="21" applyFont="1">
      <alignment/>
      <protection/>
    </xf>
    <xf numFmtId="0" fontId="3" fillId="0" borderId="0" xfId="21" applyFont="1">
      <alignment/>
      <protection/>
    </xf>
    <xf numFmtId="3" fontId="4" fillId="0" borderId="4" xfId="21" applyNumberFormat="1" applyFont="1" applyBorder="1">
      <alignment/>
      <protection/>
    </xf>
    <xf numFmtId="0" fontId="4" fillId="0" borderId="4" xfId="21" applyFont="1" applyBorder="1">
      <alignment/>
      <protection/>
    </xf>
    <xf numFmtId="3" fontId="4" fillId="0" borderId="5" xfId="21" applyNumberFormat="1" applyFont="1" applyBorder="1">
      <alignment/>
      <protection/>
    </xf>
    <xf numFmtId="0" fontId="4" fillId="0" borderId="8" xfId="21" applyFont="1" applyBorder="1">
      <alignment/>
      <protection/>
    </xf>
    <xf numFmtId="3" fontId="3" fillId="0" borderId="9" xfId="21" applyNumberFormat="1" applyFont="1" applyBorder="1">
      <alignment/>
      <protection/>
    </xf>
    <xf numFmtId="0" fontId="4" fillId="0" borderId="9" xfId="21" applyFont="1" applyBorder="1">
      <alignment/>
      <protection/>
    </xf>
    <xf numFmtId="0" fontId="3" fillId="0" borderId="3" xfId="21" applyFont="1" applyBorder="1">
      <alignment/>
      <protection/>
    </xf>
    <xf numFmtId="3" fontId="3" fillId="0" borderId="4" xfId="21" applyNumberFormat="1" applyFont="1" applyBorder="1">
      <alignment/>
      <protection/>
    </xf>
    <xf numFmtId="0" fontId="3" fillId="0" borderId="8" xfId="21" applyFont="1" applyBorder="1">
      <alignment/>
      <protection/>
    </xf>
    <xf numFmtId="0" fontId="3" fillId="0" borderId="10" xfId="21" applyFont="1" applyBorder="1">
      <alignment/>
      <protection/>
    </xf>
    <xf numFmtId="3" fontId="3" fillId="0" borderId="11" xfId="21" applyNumberFormat="1" applyFont="1" applyBorder="1">
      <alignment/>
      <protection/>
    </xf>
    <xf numFmtId="0" fontId="3" fillId="0" borderId="11" xfId="21" applyFont="1" applyBorder="1">
      <alignment/>
      <protection/>
    </xf>
    <xf numFmtId="0" fontId="3" fillId="0" borderId="12" xfId="21" applyFont="1" applyBorder="1">
      <alignment/>
      <protection/>
    </xf>
    <xf numFmtId="3" fontId="3" fillId="0" borderId="13" xfId="21" applyNumberFormat="1" applyFont="1" applyBorder="1">
      <alignment/>
      <protection/>
    </xf>
    <xf numFmtId="0" fontId="3" fillId="0" borderId="13" xfId="21" applyFont="1" applyBorder="1">
      <alignment/>
      <protection/>
    </xf>
    <xf numFmtId="0" fontId="3" fillId="0" borderId="14" xfId="21" applyFont="1" applyBorder="1">
      <alignment/>
      <protection/>
    </xf>
    <xf numFmtId="3" fontId="3" fillId="0" borderId="15" xfId="21" applyNumberFormat="1" applyFont="1" applyBorder="1">
      <alignment/>
      <protection/>
    </xf>
    <xf numFmtId="0" fontId="3" fillId="0" borderId="15" xfId="21" applyFont="1" applyBorder="1">
      <alignment/>
      <protection/>
    </xf>
    <xf numFmtId="0" fontId="3" fillId="0" borderId="16" xfId="21" applyFont="1" applyBorder="1">
      <alignment/>
      <protection/>
    </xf>
    <xf numFmtId="3" fontId="3" fillId="0" borderId="17" xfId="21" applyNumberFormat="1" applyFont="1" applyBorder="1">
      <alignment/>
      <protection/>
    </xf>
    <xf numFmtId="0" fontId="3" fillId="0" borderId="17" xfId="21" applyFont="1" applyBorder="1">
      <alignment/>
      <protection/>
    </xf>
    <xf numFmtId="0" fontId="3" fillId="0" borderId="1" xfId="21" applyFont="1" applyBorder="1">
      <alignment/>
      <protection/>
    </xf>
    <xf numFmtId="3" fontId="3" fillId="0" borderId="0" xfId="21" applyNumberFormat="1" applyFont="1" applyBorder="1">
      <alignment/>
      <protection/>
    </xf>
    <xf numFmtId="0" fontId="3" fillId="0" borderId="0" xfId="21" applyFont="1" applyBorder="1">
      <alignment/>
      <protection/>
    </xf>
    <xf numFmtId="0" fontId="3" fillId="0" borderId="18" xfId="21" applyFont="1" applyBorder="1">
      <alignment/>
      <protection/>
    </xf>
    <xf numFmtId="3" fontId="3" fillId="0" borderId="6" xfId="21" applyNumberFormat="1" applyFont="1" applyBorder="1">
      <alignment/>
      <protection/>
    </xf>
    <xf numFmtId="0" fontId="3" fillId="0" borderId="6" xfId="21" applyFont="1" applyBorder="1">
      <alignment/>
      <protection/>
    </xf>
    <xf numFmtId="0" fontId="3" fillId="0" borderId="4" xfId="21" applyFont="1" applyBorder="1">
      <alignment/>
      <protection/>
    </xf>
    <xf numFmtId="0" fontId="6" fillId="0" borderId="0" xfId="21" applyFont="1">
      <alignment/>
      <protection/>
    </xf>
    <xf numFmtId="0" fontId="4" fillId="0" borderId="15" xfId="21" applyFont="1" applyBorder="1">
      <alignment/>
      <protection/>
    </xf>
    <xf numFmtId="0" fontId="4" fillId="0" borderId="11" xfId="21" applyFont="1" applyBorder="1">
      <alignment/>
      <protection/>
    </xf>
    <xf numFmtId="0" fontId="4" fillId="0" borderId="13" xfId="21" applyFont="1" applyBorder="1">
      <alignment/>
      <protection/>
    </xf>
    <xf numFmtId="0" fontId="3" fillId="0" borderId="17" xfId="21" applyFont="1" applyBorder="1">
      <alignment/>
      <protection/>
    </xf>
    <xf numFmtId="0" fontId="3" fillId="0" borderId="0" xfId="21" applyFont="1" applyBorder="1">
      <alignment/>
      <protection/>
    </xf>
    <xf numFmtId="0" fontId="4" fillId="0" borderId="1" xfId="21" applyFont="1" applyBorder="1">
      <alignment/>
      <protection/>
    </xf>
    <xf numFmtId="3" fontId="4" fillId="0" borderId="0" xfId="21" applyNumberFormat="1" applyFont="1" applyBorder="1">
      <alignment/>
      <protection/>
    </xf>
    <xf numFmtId="3" fontId="4" fillId="0" borderId="2" xfId="21" applyNumberFormat="1" applyFont="1" applyBorder="1">
      <alignment/>
      <protection/>
    </xf>
    <xf numFmtId="3" fontId="4" fillId="0" borderId="4" xfId="21" applyNumberFormat="1" applyFont="1" applyFill="1" applyBorder="1">
      <alignment/>
      <protection/>
    </xf>
    <xf numFmtId="0" fontId="1" fillId="0" borderId="1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4" fillId="0" borderId="18" xfId="21" applyFont="1" applyBorder="1">
      <alignment/>
      <protection/>
    </xf>
    <xf numFmtId="3" fontId="4" fillId="0" borderId="6" xfId="21" applyNumberFormat="1" applyFont="1" applyBorder="1">
      <alignment/>
      <protection/>
    </xf>
    <xf numFmtId="0" fontId="4" fillId="0" borderId="6" xfId="21" applyFont="1" applyBorder="1">
      <alignment/>
      <protection/>
    </xf>
    <xf numFmtId="3" fontId="4" fillId="0" borderId="7" xfId="21" applyNumberFormat="1" applyFont="1" applyBorder="1">
      <alignment/>
      <protection/>
    </xf>
    <xf numFmtId="0" fontId="9" fillId="0" borderId="16" xfId="18" applyFont="1" applyFill="1" applyBorder="1">
      <alignment/>
      <protection/>
    </xf>
    <xf numFmtId="0" fontId="9" fillId="0" borderId="19" xfId="18" applyFont="1" applyFill="1" applyBorder="1" applyAlignment="1">
      <alignment horizontal="center"/>
      <protection/>
    </xf>
    <xf numFmtId="0" fontId="8" fillId="0" borderId="0" xfId="18">
      <alignment/>
      <protection/>
    </xf>
    <xf numFmtId="0" fontId="9" fillId="0" borderId="18" xfId="18" applyFont="1" applyFill="1" applyBorder="1">
      <alignment/>
      <protection/>
    </xf>
    <xf numFmtId="0" fontId="9" fillId="0" borderId="20" xfId="18" applyFont="1" applyFill="1" applyBorder="1" applyAlignment="1">
      <alignment horizontal="center"/>
      <protection/>
    </xf>
    <xf numFmtId="0" fontId="9" fillId="0" borderId="20" xfId="18" applyFont="1" applyFill="1" applyBorder="1">
      <alignment/>
      <protection/>
    </xf>
    <xf numFmtId="0" fontId="8" fillId="0" borderId="21" xfId="18" applyBorder="1">
      <alignment/>
      <protection/>
    </xf>
    <xf numFmtId="0" fontId="8" fillId="0" borderId="22" xfId="18" applyBorder="1">
      <alignment/>
      <protection/>
    </xf>
    <xf numFmtId="0" fontId="8" fillId="0" borderId="23" xfId="18" applyBorder="1">
      <alignment/>
      <protection/>
    </xf>
    <xf numFmtId="0" fontId="9" fillId="0" borderId="10" xfId="18" applyFont="1" applyBorder="1">
      <alignment/>
      <protection/>
    </xf>
    <xf numFmtId="0" fontId="8" fillId="0" borderId="11" xfId="18" applyBorder="1">
      <alignment/>
      <protection/>
    </xf>
    <xf numFmtId="0" fontId="8" fillId="0" borderId="10" xfId="18" applyBorder="1">
      <alignment/>
      <protection/>
    </xf>
    <xf numFmtId="0" fontId="8" fillId="0" borderId="11" xfId="18" applyBorder="1" applyAlignment="1">
      <alignment horizontal="right"/>
      <protection/>
    </xf>
    <xf numFmtId="0" fontId="9" fillId="0" borderId="24" xfId="18" applyFont="1" applyBorder="1">
      <alignment/>
      <protection/>
    </xf>
    <xf numFmtId="0" fontId="8" fillId="0" borderId="12" xfId="18" applyBorder="1">
      <alignment/>
      <protection/>
    </xf>
    <xf numFmtId="0" fontId="8" fillId="0" borderId="13" xfId="18" applyBorder="1">
      <alignment/>
      <protection/>
    </xf>
    <xf numFmtId="0" fontId="8" fillId="0" borderId="13" xfId="18" applyBorder="1" applyAlignment="1">
      <alignment horizontal="right"/>
      <protection/>
    </xf>
    <xf numFmtId="0" fontId="9" fillId="0" borderId="25" xfId="18" applyFont="1" applyBorder="1">
      <alignment/>
      <protection/>
    </xf>
    <xf numFmtId="0" fontId="10" fillId="0" borderId="26" xfId="18" applyFont="1" applyBorder="1">
      <alignment/>
      <protection/>
    </xf>
    <xf numFmtId="0" fontId="10" fillId="0" borderId="27" xfId="18" applyFont="1" applyBorder="1">
      <alignment/>
      <protection/>
    </xf>
    <xf numFmtId="0" fontId="10" fillId="0" borderId="28" xfId="18" applyFont="1" applyBorder="1">
      <alignment/>
      <protection/>
    </xf>
    <xf numFmtId="0" fontId="10" fillId="0" borderId="0" xfId="18" applyFont="1">
      <alignment/>
      <protection/>
    </xf>
    <xf numFmtId="0" fontId="8" fillId="0" borderId="14" xfId="18" applyBorder="1">
      <alignment/>
      <protection/>
    </xf>
    <xf numFmtId="0" fontId="8" fillId="0" borderId="15" xfId="18" applyBorder="1">
      <alignment/>
      <protection/>
    </xf>
    <xf numFmtId="0" fontId="9" fillId="0" borderId="29" xfId="18" applyFont="1" applyBorder="1">
      <alignment/>
      <protection/>
    </xf>
    <xf numFmtId="0" fontId="9" fillId="0" borderId="11" xfId="18" applyFont="1" applyBorder="1" applyAlignment="1">
      <alignment horizontal="right"/>
      <protection/>
    </xf>
    <xf numFmtId="0" fontId="9" fillId="0" borderId="0" xfId="18" applyFont="1">
      <alignment/>
      <protection/>
    </xf>
    <xf numFmtId="0" fontId="8" fillId="0" borderId="0" xfId="18" applyFont="1">
      <alignment/>
      <protection/>
    </xf>
    <xf numFmtId="0" fontId="8" fillId="0" borderId="0" xfId="19">
      <alignment/>
      <protection/>
    </xf>
    <xf numFmtId="0" fontId="9" fillId="0" borderId="0" xfId="19" applyFont="1">
      <alignment/>
      <protection/>
    </xf>
    <xf numFmtId="0" fontId="9" fillId="0" borderId="16" xfId="19" applyFont="1" applyBorder="1">
      <alignment/>
      <protection/>
    </xf>
    <xf numFmtId="0" fontId="9" fillId="0" borderId="17" xfId="19" applyFont="1" applyBorder="1">
      <alignment/>
      <protection/>
    </xf>
    <xf numFmtId="0" fontId="9" fillId="0" borderId="17" xfId="19" applyFont="1" applyBorder="1" applyAlignment="1">
      <alignment horizontal="center"/>
      <protection/>
    </xf>
    <xf numFmtId="0" fontId="9" fillId="0" borderId="18" xfId="19" applyFont="1" applyBorder="1">
      <alignment/>
      <protection/>
    </xf>
    <xf numFmtId="0" fontId="9" fillId="0" borderId="6" xfId="19" applyFont="1" applyBorder="1">
      <alignment/>
      <protection/>
    </xf>
    <xf numFmtId="0" fontId="8" fillId="0" borderId="1" xfId="19" applyBorder="1">
      <alignment/>
      <protection/>
    </xf>
    <xf numFmtId="0" fontId="8" fillId="0" borderId="0" xfId="19" applyBorder="1">
      <alignment/>
      <protection/>
    </xf>
    <xf numFmtId="0" fontId="8" fillId="0" borderId="0" xfId="19" applyBorder="1" applyAlignment="1">
      <alignment horizontal="center"/>
      <protection/>
    </xf>
    <xf numFmtId="0" fontId="8" fillId="0" borderId="1" xfId="19" applyFill="1" applyBorder="1">
      <alignment/>
      <protection/>
    </xf>
    <xf numFmtId="0" fontId="9" fillId="0" borderId="3" xfId="19" applyFont="1" applyBorder="1">
      <alignment/>
      <protection/>
    </xf>
    <xf numFmtId="0" fontId="9" fillId="0" borderId="4" xfId="19" applyFont="1" applyBorder="1">
      <alignment/>
      <protection/>
    </xf>
    <xf numFmtId="0" fontId="9" fillId="0" borderId="4" xfId="19" applyFont="1" applyBorder="1" applyAlignment="1">
      <alignment horizontal="center"/>
      <protection/>
    </xf>
    <xf numFmtId="0" fontId="9" fillId="0" borderId="1" xfId="19" applyFont="1" applyBorder="1">
      <alignment/>
      <protection/>
    </xf>
    <xf numFmtId="0" fontId="9" fillId="0" borderId="0" xfId="19" applyFont="1" applyBorder="1">
      <alignment/>
      <protection/>
    </xf>
    <xf numFmtId="0" fontId="9" fillId="0" borderId="0" xfId="19" applyFont="1" applyBorder="1" applyAlignment="1">
      <alignment horizontal="center"/>
      <protection/>
    </xf>
    <xf numFmtId="0" fontId="8" fillId="0" borderId="0" xfId="19" applyFont="1" applyBorder="1">
      <alignment/>
      <protection/>
    </xf>
    <xf numFmtId="0" fontId="8" fillId="0" borderId="1" xfId="19" applyFont="1" applyBorder="1">
      <alignment/>
      <protection/>
    </xf>
    <xf numFmtId="0" fontId="8" fillId="0" borderId="1" xfId="19" applyFont="1" applyFill="1" applyBorder="1">
      <alignment/>
      <protection/>
    </xf>
    <xf numFmtId="0" fontId="9" fillId="0" borderId="30" xfId="19" applyFont="1" applyFill="1" applyBorder="1">
      <alignment/>
      <protection/>
    </xf>
    <xf numFmtId="0" fontId="9" fillId="0" borderId="31" xfId="19" applyFont="1" applyBorder="1">
      <alignment/>
      <protection/>
    </xf>
    <xf numFmtId="0" fontId="8" fillId="0" borderId="16" xfId="19" applyBorder="1">
      <alignment/>
      <protection/>
    </xf>
    <xf numFmtId="0" fontId="9" fillId="0" borderId="18" xfId="19" applyFont="1" applyBorder="1" applyAlignment="1">
      <alignment horizontal="center"/>
      <protection/>
    </xf>
    <xf numFmtId="0" fontId="8" fillId="0" borderId="1" xfId="19" applyBorder="1" applyAlignment="1">
      <alignment horizontal="center"/>
      <protection/>
    </xf>
    <xf numFmtId="0" fontId="9" fillId="0" borderId="3" xfId="19" applyFont="1" applyBorder="1" applyAlignment="1">
      <alignment horizontal="center"/>
      <protection/>
    </xf>
    <xf numFmtId="0" fontId="9" fillId="0" borderId="1" xfId="19" applyFont="1" applyBorder="1" applyAlignment="1">
      <alignment horizontal="center"/>
      <protection/>
    </xf>
    <xf numFmtId="0" fontId="9" fillId="0" borderId="30" xfId="19" applyFont="1" applyBorder="1">
      <alignment/>
      <protection/>
    </xf>
    <xf numFmtId="0" fontId="9" fillId="0" borderId="1" xfId="19" applyFont="1" applyBorder="1" applyAlignment="1">
      <alignment horizontal="center"/>
      <protection/>
    </xf>
    <xf numFmtId="0" fontId="8" fillId="0" borderId="1" xfId="19" applyFont="1" applyBorder="1">
      <alignment/>
      <protection/>
    </xf>
    <xf numFmtId="0" fontId="9" fillId="0" borderId="0" xfId="17" applyFont="1">
      <alignment/>
      <protection/>
    </xf>
    <xf numFmtId="0" fontId="8" fillId="0" borderId="0" xfId="17">
      <alignment/>
      <protection/>
    </xf>
    <xf numFmtId="0" fontId="9" fillId="0" borderId="32" xfId="17" applyFont="1" applyBorder="1">
      <alignment/>
      <protection/>
    </xf>
    <xf numFmtId="0" fontId="9" fillId="0" borderId="0" xfId="17" applyFont="1" applyBorder="1">
      <alignment/>
      <protection/>
    </xf>
    <xf numFmtId="0" fontId="9" fillId="0" borderId="6" xfId="17" applyFont="1" applyBorder="1">
      <alignment/>
      <protection/>
    </xf>
    <xf numFmtId="0" fontId="8" fillId="0" borderId="0" xfId="17" applyFont="1">
      <alignment/>
      <protection/>
    </xf>
    <xf numFmtId="0" fontId="8" fillId="0" borderId="0" xfId="17" applyFont="1" applyFill="1" applyBorder="1">
      <alignment/>
      <protection/>
    </xf>
    <xf numFmtId="0" fontId="9" fillId="0" borderId="6" xfId="17" applyFont="1" applyFill="1" applyBorder="1">
      <alignment/>
      <protection/>
    </xf>
    <xf numFmtId="0" fontId="9" fillId="0" borderId="31" xfId="17" applyFont="1" applyFill="1" applyBorder="1">
      <alignment/>
      <protection/>
    </xf>
    <xf numFmtId="0" fontId="1" fillId="0" borderId="17" xfId="0" applyFont="1" applyFill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0" fontId="1" fillId="0" borderId="17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1" fillId="0" borderId="4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33" xfId="0" applyNumberFormat="1" applyFont="1" applyBorder="1" applyAlignment="1">
      <alignment/>
    </xf>
    <xf numFmtId="164" fontId="1" fillId="0" borderId="5" xfId="0" applyNumberFormat="1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164" fontId="1" fillId="0" borderId="7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1" xfId="0" applyFill="1" applyBorder="1" applyAlignment="1">
      <alignment/>
    </xf>
    <xf numFmtId="0" fontId="1" fillId="0" borderId="16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0" fillId="0" borderId="17" xfId="0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8" fillId="0" borderId="34" xfId="18" applyBorder="1">
      <alignment/>
      <protection/>
    </xf>
    <xf numFmtId="0" fontId="8" fillId="0" borderId="35" xfId="18" applyBorder="1" applyAlignment="1">
      <alignment horizontal="right"/>
      <protection/>
    </xf>
    <xf numFmtId="0" fontId="8" fillId="0" borderId="15" xfId="18" applyBorder="1" applyAlignment="1">
      <alignment horizontal="right"/>
      <protection/>
    </xf>
    <xf numFmtId="0" fontId="8" fillId="0" borderId="34" xfId="18" applyFont="1" applyBorder="1">
      <alignment/>
      <protection/>
    </xf>
    <xf numFmtId="0" fontId="9" fillId="0" borderId="15" xfId="18" applyFont="1" applyBorder="1" applyAlignment="1">
      <alignment horizontal="right"/>
      <protection/>
    </xf>
    <xf numFmtId="0" fontId="1" fillId="0" borderId="16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1" fillId="0" borderId="36" xfId="18" applyFont="1" applyBorder="1">
      <alignment/>
      <protection/>
    </xf>
    <xf numFmtId="0" fontId="8" fillId="0" borderId="37" xfId="18" applyBorder="1" applyAlignment="1">
      <alignment horizontal="right"/>
      <protection/>
    </xf>
    <xf numFmtId="0" fontId="8" fillId="0" borderId="9" xfId="18" applyBorder="1" applyAlignment="1">
      <alignment horizontal="right"/>
      <protection/>
    </xf>
    <xf numFmtId="0" fontId="9" fillId="0" borderId="38" xfId="18" applyFont="1" applyBorder="1">
      <alignment/>
      <protection/>
    </xf>
    <xf numFmtId="0" fontId="0" fillId="0" borderId="1" xfId="0" applyFont="1" applyBorder="1" applyAlignment="1">
      <alignment horizontal="left"/>
    </xf>
    <xf numFmtId="3" fontId="0" fillId="0" borderId="5" xfId="0" applyNumberFormat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164" fontId="0" fillId="0" borderId="6" xfId="0" applyNumberFormat="1" applyBorder="1" applyAlignment="1">
      <alignment/>
    </xf>
    <xf numFmtId="0" fontId="0" fillId="0" borderId="18" xfId="0" applyBorder="1" applyAlignment="1">
      <alignment/>
    </xf>
    <xf numFmtId="164" fontId="0" fillId="0" borderId="7" xfId="0" applyNumberFormat="1" applyBorder="1" applyAlignment="1">
      <alignment/>
    </xf>
    <xf numFmtId="0" fontId="0" fillId="0" borderId="0" xfId="0" applyFill="1" applyBorder="1" applyAlignment="1">
      <alignment/>
    </xf>
    <xf numFmtId="0" fontId="3" fillId="0" borderId="0" xfId="20" applyBorder="1">
      <alignment/>
      <protection/>
    </xf>
    <xf numFmtId="0" fontId="1" fillId="0" borderId="17" xfId="0" applyFont="1" applyBorder="1" applyAlignment="1">
      <alignment/>
    </xf>
    <xf numFmtId="0" fontId="1" fillId="0" borderId="33" xfId="0" applyFont="1" applyBorder="1" applyAlignment="1">
      <alignment/>
    </xf>
    <xf numFmtId="0" fontId="3" fillId="0" borderId="18" xfId="20" applyFont="1" applyFill="1" applyBorder="1">
      <alignment/>
      <protection/>
    </xf>
    <xf numFmtId="3" fontId="3" fillId="0" borderId="6" xfId="20" applyNumberFormat="1" applyFont="1" applyBorder="1">
      <alignment/>
      <protection/>
    </xf>
    <xf numFmtId="164" fontId="1" fillId="0" borderId="4" xfId="0" applyNumberFormat="1" applyFont="1" applyBorder="1" applyAlignment="1">
      <alignment/>
    </xf>
    <xf numFmtId="164" fontId="1" fillId="0" borderId="4" xfId="0" applyNumberFormat="1" applyFont="1" applyBorder="1" applyAlignment="1">
      <alignment horizontal="right"/>
    </xf>
    <xf numFmtId="0" fontId="8" fillId="0" borderId="24" xfId="18" applyFont="1" applyBorder="1" applyAlignment="1">
      <alignment horizontal="right"/>
      <protection/>
    </xf>
    <xf numFmtId="0" fontId="8" fillId="0" borderId="24" xfId="18" applyFont="1" applyBorder="1">
      <alignment/>
      <protection/>
    </xf>
    <xf numFmtId="0" fontId="8" fillId="0" borderId="25" xfId="18" applyFont="1" applyBorder="1">
      <alignment/>
      <protection/>
    </xf>
    <xf numFmtId="0" fontId="8" fillId="0" borderId="25" xfId="18" applyBorder="1">
      <alignment/>
      <protection/>
    </xf>
    <xf numFmtId="0" fontId="9" fillId="0" borderId="36" xfId="18" applyFont="1" applyBorder="1">
      <alignment/>
      <protection/>
    </xf>
    <xf numFmtId="0" fontId="11" fillId="0" borderId="25" xfId="18" applyFont="1" applyBorder="1">
      <alignment/>
      <protection/>
    </xf>
    <xf numFmtId="0" fontId="9" fillId="0" borderId="1" xfId="19" applyFont="1" applyBorder="1">
      <alignment/>
      <protection/>
    </xf>
    <xf numFmtId="0" fontId="8" fillId="0" borderId="0" xfId="22">
      <alignment/>
      <protection/>
    </xf>
    <xf numFmtId="0" fontId="0" fillId="0" borderId="4" xfId="0" applyBorder="1" applyAlignment="1">
      <alignment/>
    </xf>
    <xf numFmtId="0" fontId="8" fillId="0" borderId="11" xfId="18" applyFont="1" applyBorder="1">
      <alignment/>
      <protection/>
    </xf>
    <xf numFmtId="0" fontId="8" fillId="0" borderId="11" xfId="18" applyFont="1" applyBorder="1" applyAlignment="1">
      <alignment horizontal="right"/>
      <protection/>
    </xf>
    <xf numFmtId="0" fontId="8" fillId="0" borderId="37" xfId="18" applyFont="1" applyBorder="1" applyAlignment="1">
      <alignment horizontal="right"/>
      <protection/>
    </xf>
    <xf numFmtId="0" fontId="8" fillId="0" borderId="13" xfId="18" applyFont="1" applyBorder="1" applyAlignment="1">
      <alignment horizontal="right"/>
      <protection/>
    </xf>
    <xf numFmtId="0" fontId="8" fillId="0" borderId="37" xfId="18" applyFont="1" applyBorder="1">
      <alignment/>
      <protection/>
    </xf>
    <xf numFmtId="0" fontId="8" fillId="0" borderId="35" xfId="18" applyFont="1" applyBorder="1" applyAlignment="1">
      <alignment horizontal="right"/>
      <protection/>
    </xf>
    <xf numFmtId="0" fontId="8" fillId="0" borderId="15" xfId="18" applyFont="1" applyBorder="1" applyAlignment="1">
      <alignment horizontal="right"/>
      <protection/>
    </xf>
    <xf numFmtId="0" fontId="8" fillId="0" borderId="13" xfId="18" applyFont="1" applyBorder="1">
      <alignment/>
      <protection/>
    </xf>
    <xf numFmtId="0" fontId="8" fillId="0" borderId="39" xfId="18" applyFont="1" applyBorder="1" applyAlignment="1">
      <alignment horizontal="right"/>
      <protection/>
    </xf>
    <xf numFmtId="3" fontId="0" fillId="0" borderId="4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 horizontal="left"/>
    </xf>
    <xf numFmtId="3" fontId="1" fillId="0" borderId="2" xfId="0" applyNumberFormat="1" applyFont="1" applyFill="1" applyBorder="1" applyAlignment="1">
      <alignment horizontal="left"/>
    </xf>
    <xf numFmtId="3" fontId="0" fillId="0" borderId="2" xfId="0" applyNumberFormat="1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3" fontId="8" fillId="0" borderId="0" xfId="19" applyNumberFormat="1">
      <alignment/>
      <protection/>
    </xf>
    <xf numFmtId="3" fontId="9" fillId="0" borderId="33" xfId="19" applyNumberFormat="1" applyFont="1" applyBorder="1" applyAlignment="1">
      <alignment horizontal="center"/>
      <protection/>
    </xf>
    <xf numFmtId="3" fontId="9" fillId="0" borderId="7" xfId="19" applyNumberFormat="1" applyFont="1" applyBorder="1">
      <alignment/>
      <protection/>
    </xf>
    <xf numFmtId="3" fontId="8" fillId="0" borderId="2" xfId="19" applyNumberFormat="1" applyBorder="1">
      <alignment/>
      <protection/>
    </xf>
    <xf numFmtId="3" fontId="8" fillId="0" borderId="0" xfId="19" applyNumberFormat="1" applyBorder="1">
      <alignment/>
      <protection/>
    </xf>
    <xf numFmtId="3" fontId="9" fillId="0" borderId="5" xfId="19" applyNumberFormat="1" applyFont="1" applyBorder="1">
      <alignment/>
      <protection/>
    </xf>
    <xf numFmtId="3" fontId="9" fillId="0" borderId="2" xfId="19" applyNumberFormat="1" applyFont="1" applyBorder="1">
      <alignment/>
      <protection/>
    </xf>
    <xf numFmtId="3" fontId="9" fillId="0" borderId="40" xfId="19" applyNumberFormat="1" applyFont="1" applyBorder="1">
      <alignment/>
      <protection/>
    </xf>
    <xf numFmtId="3" fontId="9" fillId="0" borderId="7" xfId="19" applyNumberFormat="1" applyFont="1" applyBorder="1" applyAlignment="1">
      <alignment horizontal="center"/>
      <protection/>
    </xf>
    <xf numFmtId="3" fontId="8" fillId="0" borderId="33" xfId="19" applyNumberFormat="1" applyBorder="1">
      <alignment/>
      <protection/>
    </xf>
    <xf numFmtId="3" fontId="9" fillId="0" borderId="2" xfId="19" applyNumberFormat="1" applyFont="1" applyBorder="1">
      <alignment/>
      <protection/>
    </xf>
    <xf numFmtId="3" fontId="9" fillId="0" borderId="0" xfId="19" applyNumberFormat="1" applyFont="1" applyBorder="1">
      <alignment/>
      <protection/>
    </xf>
    <xf numFmtId="3" fontId="9" fillId="0" borderId="0" xfId="19" applyNumberFormat="1" applyFont="1">
      <alignment/>
      <protection/>
    </xf>
    <xf numFmtId="3" fontId="9" fillId="0" borderId="17" xfId="19" applyNumberFormat="1" applyFont="1" applyBorder="1" applyAlignment="1">
      <alignment horizontal="center"/>
      <protection/>
    </xf>
    <xf numFmtId="3" fontId="9" fillId="0" borderId="6" xfId="19" applyNumberFormat="1" applyFont="1" applyBorder="1" applyAlignment="1">
      <alignment horizontal="center"/>
      <protection/>
    </xf>
    <xf numFmtId="3" fontId="8" fillId="0" borderId="0" xfId="19" applyNumberFormat="1" applyBorder="1" applyAlignment="1">
      <alignment horizontal="center"/>
      <protection/>
    </xf>
    <xf numFmtId="3" fontId="9" fillId="0" borderId="4" xfId="19" applyNumberFormat="1" applyFont="1" applyBorder="1">
      <alignment/>
      <protection/>
    </xf>
    <xf numFmtId="3" fontId="9" fillId="0" borderId="0" xfId="19" applyNumberFormat="1" applyFont="1" applyBorder="1">
      <alignment/>
      <protection/>
    </xf>
    <xf numFmtId="3" fontId="8" fillId="0" borderId="0" xfId="19" applyNumberFormat="1" applyFont="1" applyBorder="1">
      <alignment/>
      <protection/>
    </xf>
    <xf numFmtId="3" fontId="8" fillId="0" borderId="0" xfId="19" applyNumberFormat="1" applyFont="1" applyBorder="1" applyAlignment="1">
      <alignment horizontal="right"/>
      <protection/>
    </xf>
    <xf numFmtId="3" fontId="9" fillId="0" borderId="31" xfId="19" applyNumberFormat="1" applyFont="1" applyBorder="1">
      <alignment/>
      <protection/>
    </xf>
    <xf numFmtId="0" fontId="8" fillId="0" borderId="1" xfId="19" applyFont="1" applyBorder="1" applyAlignment="1">
      <alignment horizontal="center"/>
      <protection/>
    </xf>
    <xf numFmtId="3" fontId="8" fillId="0" borderId="2" xfId="19" applyNumberFormat="1" applyFont="1" applyBorder="1">
      <alignment/>
      <protection/>
    </xf>
    <xf numFmtId="3" fontId="0" fillId="0" borderId="33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0" fontId="4" fillId="0" borderId="18" xfId="20" applyFont="1" applyBorder="1">
      <alignment/>
      <protection/>
    </xf>
    <xf numFmtId="3" fontId="4" fillId="0" borderId="6" xfId="20" applyNumberFormat="1" applyFont="1" applyBorder="1">
      <alignment/>
      <protection/>
    </xf>
    <xf numFmtId="3" fontId="3" fillId="0" borderId="5" xfId="20" applyNumberFormat="1" applyFont="1" applyBorder="1">
      <alignment/>
      <protection/>
    </xf>
    <xf numFmtId="164" fontId="0" fillId="0" borderId="2" xfId="0" applyNumberFormat="1" applyFont="1" applyBorder="1" applyAlignment="1">
      <alignment horizontal="right"/>
    </xf>
    <xf numFmtId="164" fontId="1" fillId="0" borderId="17" xfId="0" applyNumberFormat="1" applyFont="1" applyBorder="1" applyAlignment="1">
      <alignment horizontal="right"/>
    </xf>
    <xf numFmtId="0" fontId="4" fillId="0" borderId="16" xfId="20" applyFont="1" applyFill="1" applyBorder="1">
      <alignment/>
      <protection/>
    </xf>
    <xf numFmtId="3" fontId="4" fillId="0" borderId="7" xfId="20" applyNumberFormat="1" applyFont="1" applyBorder="1">
      <alignment/>
      <protection/>
    </xf>
    <xf numFmtId="3" fontId="4" fillId="0" borderId="17" xfId="20" applyNumberFormat="1" applyFont="1" applyFill="1" applyBorder="1">
      <alignment/>
      <protection/>
    </xf>
    <xf numFmtId="3" fontId="4" fillId="0" borderId="33" xfId="20" applyNumberFormat="1" applyFont="1" applyBorder="1">
      <alignment/>
      <protection/>
    </xf>
    <xf numFmtId="3" fontId="3" fillId="0" borderId="0" xfId="20" applyNumberFormat="1">
      <alignment/>
      <protection/>
    </xf>
    <xf numFmtId="3" fontId="5" fillId="0" borderId="0" xfId="20" applyNumberFormat="1" applyFont="1">
      <alignment/>
      <protection/>
    </xf>
    <xf numFmtId="3" fontId="3" fillId="0" borderId="4" xfId="20" applyNumberFormat="1" applyFont="1" applyBorder="1" applyAlignment="1">
      <alignment horizontal="right"/>
      <protection/>
    </xf>
    <xf numFmtId="3" fontId="3" fillId="0" borderId="4" xfId="20" applyNumberFormat="1" applyFont="1" applyBorder="1">
      <alignment/>
      <protection/>
    </xf>
    <xf numFmtId="3" fontId="3" fillId="0" borderId="0" xfId="20" applyNumberFormat="1" applyFont="1" applyBorder="1">
      <alignment/>
      <protection/>
    </xf>
    <xf numFmtId="3" fontId="4" fillId="0" borderId="17" xfId="20" applyNumberFormat="1" applyFont="1" applyBorder="1">
      <alignment/>
      <protection/>
    </xf>
    <xf numFmtId="3" fontId="4" fillId="0" borderId="33" xfId="21" applyNumberFormat="1" applyFont="1" applyBorder="1">
      <alignment/>
      <protection/>
    </xf>
    <xf numFmtId="164" fontId="1" fillId="0" borderId="0" xfId="0" applyNumberFormat="1" applyFont="1" applyBorder="1" applyAlignment="1">
      <alignment/>
    </xf>
    <xf numFmtId="0" fontId="0" fillId="0" borderId="18" xfId="0" applyFont="1" applyBorder="1" applyAlignment="1">
      <alignment/>
    </xf>
    <xf numFmtId="164" fontId="0" fillId="0" borderId="6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0" fontId="9" fillId="0" borderId="11" xfId="18" applyFont="1" applyBorder="1">
      <alignment/>
      <protection/>
    </xf>
    <xf numFmtId="0" fontId="9" fillId="0" borderId="36" xfId="18" applyFont="1" applyBorder="1" applyAlignment="1">
      <alignment horizontal="right"/>
      <protection/>
    </xf>
    <xf numFmtId="0" fontId="9" fillId="0" borderId="35" xfId="18" applyFont="1" applyBorder="1">
      <alignment/>
      <protection/>
    </xf>
    <xf numFmtId="0" fontId="1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3" fontId="8" fillId="0" borderId="0" xfId="17" applyNumberFormat="1">
      <alignment/>
      <protection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18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2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/>
    </xf>
    <xf numFmtId="3" fontId="8" fillId="0" borderId="0" xfId="17" applyNumberFormat="1" applyFont="1">
      <alignment/>
      <protection/>
    </xf>
    <xf numFmtId="3" fontId="9" fillId="0" borderId="0" xfId="17" applyNumberFormat="1" applyFont="1">
      <alignment/>
      <protection/>
    </xf>
    <xf numFmtId="3" fontId="9" fillId="0" borderId="39" xfId="17" applyNumberFormat="1" applyFont="1" applyBorder="1">
      <alignment/>
      <protection/>
    </xf>
    <xf numFmtId="3" fontId="9" fillId="0" borderId="32" xfId="17" applyNumberFormat="1" applyFont="1" applyBorder="1">
      <alignment/>
      <protection/>
    </xf>
    <xf numFmtId="3" fontId="9" fillId="0" borderId="41" xfId="17" applyNumberFormat="1" applyFont="1" applyBorder="1">
      <alignment/>
      <protection/>
    </xf>
    <xf numFmtId="3" fontId="9" fillId="0" borderId="42" xfId="17" applyNumberFormat="1" applyFont="1" applyBorder="1">
      <alignment/>
      <protection/>
    </xf>
    <xf numFmtId="3" fontId="9" fillId="0" borderId="0" xfId="17" applyNumberFormat="1" applyFont="1" applyBorder="1">
      <alignment/>
      <protection/>
    </xf>
    <xf numFmtId="3" fontId="9" fillId="0" borderId="43" xfId="17" applyNumberFormat="1" applyFont="1" applyBorder="1">
      <alignment/>
      <protection/>
    </xf>
    <xf numFmtId="3" fontId="9" fillId="0" borderId="43" xfId="17" applyNumberFormat="1" applyFont="1" applyBorder="1" applyAlignment="1">
      <alignment horizontal="center"/>
      <protection/>
    </xf>
    <xf numFmtId="3" fontId="9" fillId="0" borderId="44" xfId="17" applyNumberFormat="1" applyFont="1" applyBorder="1">
      <alignment/>
      <protection/>
    </xf>
    <xf numFmtId="3" fontId="9" fillId="0" borderId="6" xfId="17" applyNumberFormat="1" applyFont="1" applyBorder="1">
      <alignment/>
      <protection/>
    </xf>
    <xf numFmtId="3" fontId="9" fillId="0" borderId="45" xfId="17" applyNumberFormat="1" applyFont="1" applyBorder="1">
      <alignment/>
      <protection/>
    </xf>
    <xf numFmtId="3" fontId="8" fillId="0" borderId="46" xfId="17" applyNumberFormat="1" applyFont="1" applyBorder="1">
      <alignment/>
      <protection/>
    </xf>
    <xf numFmtId="3" fontId="8" fillId="0" borderId="47" xfId="17" applyNumberFormat="1" applyFont="1" applyBorder="1">
      <alignment/>
      <protection/>
    </xf>
    <xf numFmtId="3" fontId="8" fillId="0" borderId="0" xfId="17" applyNumberFormat="1" applyFont="1">
      <alignment/>
      <protection/>
    </xf>
    <xf numFmtId="3" fontId="8" fillId="0" borderId="43" xfId="17" applyNumberFormat="1" applyFont="1" applyBorder="1">
      <alignment/>
      <protection/>
    </xf>
    <xf numFmtId="3" fontId="8" fillId="0" borderId="42" xfId="17" applyNumberFormat="1" applyFont="1" applyBorder="1">
      <alignment/>
      <protection/>
    </xf>
    <xf numFmtId="3" fontId="11" fillId="0" borderId="42" xfId="17" applyNumberFormat="1" applyFont="1" applyBorder="1">
      <alignment/>
      <protection/>
    </xf>
    <xf numFmtId="3" fontId="11" fillId="0" borderId="43" xfId="17" applyNumberFormat="1" applyFont="1" applyBorder="1">
      <alignment/>
      <protection/>
    </xf>
    <xf numFmtId="3" fontId="8" fillId="0" borderId="43" xfId="17" applyNumberFormat="1" applyBorder="1">
      <alignment/>
      <protection/>
    </xf>
    <xf numFmtId="3" fontId="1" fillId="0" borderId="17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3" fontId="8" fillId="0" borderId="42" xfId="17" applyNumberFormat="1" applyBorder="1">
      <alignment/>
      <protection/>
    </xf>
    <xf numFmtId="3" fontId="9" fillId="0" borderId="48" xfId="17" applyNumberFormat="1" applyFont="1" applyBorder="1">
      <alignment/>
      <protection/>
    </xf>
    <xf numFmtId="3" fontId="9" fillId="0" borderId="49" xfId="17" applyNumberFormat="1" applyFont="1" applyBorder="1">
      <alignment/>
      <protection/>
    </xf>
    <xf numFmtId="3" fontId="9" fillId="0" borderId="31" xfId="17" applyNumberFormat="1" applyFont="1" applyBorder="1">
      <alignment/>
      <protection/>
    </xf>
    <xf numFmtId="3" fontId="9" fillId="0" borderId="0" xfId="17" applyNumberFormat="1" applyFont="1" applyAlignment="1">
      <alignment horizontal="center"/>
      <protection/>
    </xf>
    <xf numFmtId="3" fontId="8" fillId="0" borderId="43" xfId="17" applyNumberFormat="1" applyFont="1" applyBorder="1" applyAlignment="1">
      <alignment horizontal="center"/>
      <protection/>
    </xf>
    <xf numFmtId="3" fontId="8" fillId="0" borderId="0" xfId="17" applyNumberFormat="1" applyAlignment="1">
      <alignment horizontal="center"/>
      <protection/>
    </xf>
    <xf numFmtId="3" fontId="8" fillId="0" borderId="42" xfId="17" applyNumberFormat="1" applyBorder="1" applyAlignment="1">
      <alignment horizontal="center"/>
      <protection/>
    </xf>
    <xf numFmtId="3" fontId="8" fillId="0" borderId="43" xfId="17" applyNumberFormat="1" applyBorder="1" applyAlignment="1">
      <alignment horizontal="center"/>
      <protection/>
    </xf>
    <xf numFmtId="3" fontId="8" fillId="0" borderId="0" xfId="17" applyNumberFormat="1" applyFill="1" applyBorder="1" applyAlignment="1">
      <alignment horizontal="center"/>
      <protection/>
    </xf>
    <xf numFmtId="3" fontId="8" fillId="0" borderId="43" xfId="17" applyNumberFormat="1" applyFont="1" applyBorder="1" applyAlignment="1">
      <alignment horizontal="center"/>
      <protection/>
    </xf>
    <xf numFmtId="3" fontId="9" fillId="0" borderId="0" xfId="17" applyNumberFormat="1" applyFont="1" applyAlignment="1">
      <alignment horizontal="center"/>
      <protection/>
    </xf>
    <xf numFmtId="0" fontId="0" fillId="0" borderId="6" xfId="0" applyFont="1" applyBorder="1" applyAlignment="1">
      <alignment/>
    </xf>
    <xf numFmtId="3" fontId="0" fillId="0" borderId="6" xfId="0" applyNumberFormat="1" applyFont="1" applyBorder="1" applyAlignment="1">
      <alignment/>
    </xf>
    <xf numFmtId="0" fontId="8" fillId="0" borderId="0" xfId="22" applyBorder="1">
      <alignment/>
      <protection/>
    </xf>
    <xf numFmtId="0" fontId="8" fillId="0" borderId="43" xfId="22" applyBorder="1">
      <alignment/>
      <protection/>
    </xf>
    <xf numFmtId="0" fontId="9" fillId="0" borderId="37" xfId="22" applyFont="1" applyBorder="1">
      <alignment/>
      <protection/>
    </xf>
    <xf numFmtId="0" fontId="9" fillId="0" borderId="50" xfId="22" applyFont="1" applyBorder="1">
      <alignment/>
      <protection/>
    </xf>
    <xf numFmtId="0" fontId="9" fillId="0" borderId="35" xfId="22" applyFont="1" applyBorder="1">
      <alignment/>
      <protection/>
    </xf>
    <xf numFmtId="0" fontId="9" fillId="0" borderId="0" xfId="22" applyFont="1">
      <alignment/>
      <protection/>
    </xf>
    <xf numFmtId="0" fontId="9" fillId="0" borderId="37" xfId="22" applyFont="1" applyBorder="1">
      <alignment/>
      <protection/>
    </xf>
    <xf numFmtId="0" fontId="8" fillId="0" borderId="50" xfId="22" applyBorder="1">
      <alignment/>
      <protection/>
    </xf>
    <xf numFmtId="0" fontId="8" fillId="0" borderId="37" xfId="22" applyBorder="1">
      <alignment/>
      <protection/>
    </xf>
    <xf numFmtId="0" fontId="9" fillId="0" borderId="0" xfId="22" applyFont="1">
      <alignment/>
      <protection/>
    </xf>
    <xf numFmtId="0" fontId="8" fillId="0" borderId="39" xfId="22" applyBorder="1">
      <alignment/>
      <protection/>
    </xf>
    <xf numFmtId="0" fontId="8" fillId="0" borderId="32" xfId="22" applyBorder="1">
      <alignment/>
      <protection/>
    </xf>
    <xf numFmtId="0" fontId="8" fillId="0" borderId="41" xfId="22" applyBorder="1">
      <alignment/>
      <protection/>
    </xf>
    <xf numFmtId="0" fontId="8" fillId="0" borderId="51" xfId="22" applyBorder="1">
      <alignment/>
      <protection/>
    </xf>
    <xf numFmtId="0" fontId="8" fillId="0" borderId="52" xfId="22" applyBorder="1">
      <alignment/>
      <protection/>
    </xf>
    <xf numFmtId="0" fontId="8" fillId="0" borderId="53" xfId="22" applyBorder="1">
      <alignment/>
      <protection/>
    </xf>
    <xf numFmtId="0" fontId="8" fillId="0" borderId="42" xfId="22" applyBorder="1">
      <alignment/>
      <protection/>
    </xf>
    <xf numFmtId="0" fontId="8" fillId="0" borderId="35" xfId="22" applyBorder="1">
      <alignment/>
      <protection/>
    </xf>
    <xf numFmtId="0" fontId="8" fillId="0" borderId="11" xfId="22" applyBorder="1">
      <alignment/>
      <protection/>
    </xf>
    <xf numFmtId="0" fontId="8" fillId="0" borderId="9" xfId="22" applyBorder="1">
      <alignment/>
      <protection/>
    </xf>
    <xf numFmtId="0" fontId="9" fillId="0" borderId="42" xfId="22" applyFont="1" applyBorder="1">
      <alignment/>
      <protection/>
    </xf>
    <xf numFmtId="0" fontId="12" fillId="0" borderId="42" xfId="22" applyFont="1" applyBorder="1">
      <alignment/>
      <protection/>
    </xf>
    <xf numFmtId="0" fontId="12" fillId="0" borderId="0" xfId="22" applyFont="1" applyBorder="1">
      <alignment/>
      <protection/>
    </xf>
    <xf numFmtId="0" fontId="9" fillId="0" borderId="50" xfId="22" applyFont="1" applyBorder="1">
      <alignment/>
      <protection/>
    </xf>
    <xf numFmtId="0" fontId="9" fillId="0" borderId="35" xfId="22" applyFont="1" applyBorder="1">
      <alignment/>
      <protection/>
    </xf>
    <xf numFmtId="0" fontId="9" fillId="0" borderId="11" xfId="22" applyFont="1" applyBorder="1">
      <alignment/>
      <protection/>
    </xf>
    <xf numFmtId="0" fontId="12" fillId="0" borderId="43" xfId="22" applyFont="1" applyBorder="1">
      <alignment/>
      <protection/>
    </xf>
    <xf numFmtId="0" fontId="12" fillId="0" borderId="37" xfId="22" applyFont="1" applyBorder="1">
      <alignment/>
      <protection/>
    </xf>
    <xf numFmtId="0" fontId="12" fillId="0" borderId="35" xfId="22" applyFont="1" applyBorder="1">
      <alignment/>
      <protection/>
    </xf>
    <xf numFmtId="0" fontId="12" fillId="0" borderId="50" xfId="22" applyFont="1" applyBorder="1">
      <alignment/>
      <protection/>
    </xf>
    <xf numFmtId="0" fontId="12" fillId="0" borderId="11" xfId="22" applyFont="1" applyBorder="1">
      <alignment/>
      <protection/>
    </xf>
    <xf numFmtId="0" fontId="11" fillId="0" borderId="0" xfId="22" applyFont="1" applyBorder="1">
      <alignment/>
      <protection/>
    </xf>
    <xf numFmtId="0" fontId="8" fillId="0" borderId="13" xfId="22" applyBorder="1">
      <alignment/>
      <protection/>
    </xf>
    <xf numFmtId="0" fontId="9" fillId="0" borderId="15" xfId="22" applyFont="1" applyFill="1" applyBorder="1">
      <alignment/>
      <protection/>
    </xf>
    <xf numFmtId="0" fontId="9" fillId="0" borderId="15" xfId="22" applyFont="1" applyBorder="1">
      <alignment/>
      <protection/>
    </xf>
    <xf numFmtId="0" fontId="9" fillId="0" borderId="52" xfId="22" applyFont="1" applyBorder="1">
      <alignment/>
      <protection/>
    </xf>
    <xf numFmtId="0" fontId="9" fillId="0" borderId="51" xfId="22" applyFont="1" applyBorder="1">
      <alignment/>
      <protection/>
    </xf>
    <xf numFmtId="0" fontId="9" fillId="0" borderId="53" xfId="22" applyFont="1" applyBorder="1">
      <alignment/>
      <protection/>
    </xf>
    <xf numFmtId="0" fontId="12" fillId="0" borderId="37" xfId="22" applyFont="1" applyBorder="1">
      <alignment/>
      <protection/>
    </xf>
    <xf numFmtId="0" fontId="12" fillId="0" borderId="35" xfId="22" applyFont="1" applyBorder="1">
      <alignment/>
      <protection/>
    </xf>
    <xf numFmtId="0" fontId="12" fillId="0" borderId="50" xfId="22" applyFont="1" applyBorder="1">
      <alignment/>
      <protection/>
    </xf>
    <xf numFmtId="0" fontId="12" fillId="0" borderId="11" xfId="22" applyFont="1" applyBorder="1">
      <alignment/>
      <protection/>
    </xf>
    <xf numFmtId="0" fontId="8" fillId="0" borderId="15" xfId="22" applyBorder="1">
      <alignment/>
      <protection/>
    </xf>
    <xf numFmtId="0" fontId="0" fillId="0" borderId="0" xfId="0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6" xfId="0" applyBorder="1" applyAlignment="1">
      <alignment/>
    </xf>
    <xf numFmtId="0" fontId="1" fillId="0" borderId="4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3" fontId="4" fillId="0" borderId="0" xfId="20" applyNumberFormat="1" applyFont="1" applyAlignment="1">
      <alignment/>
      <protection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18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7" fillId="0" borderId="0" xfId="21" applyFont="1" applyAlignment="1">
      <alignment/>
      <protection/>
    </xf>
    <xf numFmtId="0" fontId="9" fillId="0" borderId="16" xfId="19" applyFont="1" applyBorder="1" applyAlignment="1">
      <alignment horizontal="center"/>
      <protection/>
    </xf>
    <xf numFmtId="0" fontId="1" fillId="0" borderId="33" xfId="0" applyFont="1" applyBorder="1" applyAlignment="1">
      <alignment horizontal="center"/>
    </xf>
    <xf numFmtId="0" fontId="9" fillId="0" borderId="0" xfId="17" applyFont="1" applyAlignment="1">
      <alignment horizontal="center"/>
      <protection/>
    </xf>
    <xf numFmtId="0" fontId="8" fillId="0" borderId="0" xfId="17" applyAlignment="1">
      <alignment horizontal="center"/>
      <protection/>
    </xf>
    <xf numFmtId="0" fontId="8" fillId="0" borderId="0" xfId="22" applyFont="1">
      <alignment/>
      <protection/>
    </xf>
  </cellXfs>
  <cellStyles count="12">
    <cellStyle name="Normal" xfId="0"/>
    <cellStyle name="Comma" xfId="15"/>
    <cellStyle name="Comma [0]" xfId="16"/>
    <cellStyle name="Normál_10.sz.melléklet" xfId="17"/>
    <cellStyle name="Normál_11 sz. melléklet Általános Iskola 2006.évi ktgvet." xfId="18"/>
    <cellStyle name="Normál_3a sz melléklet 2006.évi koncepció iskola  ( állami támogatás)" xfId="19"/>
    <cellStyle name="Normál_Bevételek módosítása 2005.I." xfId="20"/>
    <cellStyle name="Normál_Kiadások módosítása ei-ként 2005.I." xfId="21"/>
    <cellStyle name="Normál_Munkafüzet1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I87"/>
  <sheetViews>
    <sheetView workbookViewId="0" topLeftCell="A1">
      <selection activeCell="E31" sqref="D31:E31"/>
    </sheetView>
  </sheetViews>
  <sheetFormatPr defaultColWidth="9.00390625" defaultRowHeight="12.75"/>
  <cols>
    <col min="1" max="1" width="1.25" style="1" customWidth="1"/>
    <col min="2" max="4" width="9.125" style="1" customWidth="1"/>
    <col min="5" max="5" width="13.75390625" style="1" customWidth="1"/>
    <col min="6" max="9" width="11.75390625" style="9" customWidth="1"/>
    <col min="10" max="16384" width="9.125" style="1" customWidth="1"/>
  </cols>
  <sheetData>
    <row r="5" spans="2:8" ht="12.75">
      <c r="B5" s="14" t="s">
        <v>7</v>
      </c>
      <c r="H5" s="8" t="s">
        <v>8</v>
      </c>
    </row>
    <row r="6" ht="13.5" thickBot="1">
      <c r="B6" s="14"/>
    </row>
    <row r="7" spans="2:9" ht="13.5" thickBot="1">
      <c r="B7" s="415" t="s">
        <v>3</v>
      </c>
      <c r="C7" s="420"/>
      <c r="D7" s="420"/>
      <c r="E7" s="23"/>
      <c r="F7" s="251" t="s">
        <v>13</v>
      </c>
      <c r="G7" s="251" t="s">
        <v>0</v>
      </c>
      <c r="H7" s="251" t="s">
        <v>1</v>
      </c>
      <c r="I7" s="219" t="s">
        <v>2</v>
      </c>
    </row>
    <row r="8" spans="2:9" ht="12.75">
      <c r="B8" s="98">
        <v>552411</v>
      </c>
      <c r="C8" s="421" t="s">
        <v>239</v>
      </c>
      <c r="D8" s="422"/>
      <c r="E8" s="422"/>
      <c r="I8" s="3"/>
    </row>
    <row r="9" spans="2:9" ht="12.75">
      <c r="B9" s="175"/>
      <c r="C9" s="417" t="s">
        <v>240</v>
      </c>
      <c r="D9" s="423"/>
      <c r="E9" s="423"/>
      <c r="F9" s="9">
        <v>938</v>
      </c>
      <c r="G9" s="9">
        <v>300</v>
      </c>
      <c r="I9" s="3">
        <f>F9+G9-H9</f>
        <v>1238</v>
      </c>
    </row>
    <row r="10" spans="2:9" ht="13.5" thickBot="1">
      <c r="B10" s="175"/>
      <c r="C10" s="417" t="s">
        <v>70</v>
      </c>
      <c r="D10" s="423"/>
      <c r="E10" s="423"/>
      <c r="F10" s="9">
        <v>403</v>
      </c>
      <c r="G10" s="9">
        <v>60</v>
      </c>
      <c r="I10" s="3">
        <v>463</v>
      </c>
    </row>
    <row r="11" spans="2:9" s="14" customFormat="1" ht="13.5" thickBot="1">
      <c r="B11" s="177" t="s">
        <v>4</v>
      </c>
      <c r="C11" s="22"/>
      <c r="D11" s="22"/>
      <c r="E11" s="22"/>
      <c r="F11" s="6">
        <v>3094</v>
      </c>
      <c r="G11" s="6">
        <f>SUM(G9:G10)</f>
        <v>360</v>
      </c>
      <c r="H11" s="6"/>
      <c r="I11" s="7">
        <f aca="true" t="shared" si="0" ref="I11:I21">F11+G11-H11</f>
        <v>3454</v>
      </c>
    </row>
    <row r="12" spans="2:9" s="14" customFormat="1" ht="12.75">
      <c r="B12" s="98">
        <v>701015</v>
      </c>
      <c r="C12" s="194" t="s">
        <v>325</v>
      </c>
      <c r="D12" s="194"/>
      <c r="E12" s="194"/>
      <c r="F12" s="8"/>
      <c r="G12" s="8"/>
      <c r="H12" s="8"/>
      <c r="I12" s="15"/>
    </row>
    <row r="13" spans="2:9" s="314" customFormat="1" ht="12.75">
      <c r="B13" s="315"/>
      <c r="C13" s="316" t="s">
        <v>326</v>
      </c>
      <c r="D13" s="316"/>
      <c r="E13" s="316"/>
      <c r="F13" s="317"/>
      <c r="G13" s="317"/>
      <c r="H13" s="317"/>
      <c r="I13" s="318"/>
    </row>
    <row r="14" spans="2:9" s="314" customFormat="1" ht="13.5" thickBot="1">
      <c r="B14" s="315"/>
      <c r="C14" s="316" t="s">
        <v>327</v>
      </c>
      <c r="D14" s="316"/>
      <c r="E14" s="316"/>
      <c r="F14" s="317">
        <v>47</v>
      </c>
      <c r="G14" s="317">
        <v>100</v>
      </c>
      <c r="H14" s="317"/>
      <c r="I14" s="318">
        <v>147</v>
      </c>
    </row>
    <row r="15" spans="2:9" s="314" customFormat="1" ht="13.5" thickBot="1">
      <c r="B15" s="319" t="s">
        <v>4</v>
      </c>
      <c r="C15" s="320"/>
      <c r="D15" s="320"/>
      <c r="E15" s="320"/>
      <c r="F15" s="322">
        <v>2836</v>
      </c>
      <c r="G15" s="322">
        <v>100</v>
      </c>
      <c r="H15" s="322"/>
      <c r="I15" s="323">
        <f>F15+G15-H15</f>
        <v>2936</v>
      </c>
    </row>
    <row r="16" spans="2:9" ht="12.75">
      <c r="B16" s="98">
        <v>751153</v>
      </c>
      <c r="C16" s="194" t="s">
        <v>191</v>
      </c>
      <c r="D16" s="46"/>
      <c r="E16" s="46"/>
      <c r="I16" s="3"/>
    </row>
    <row r="17" spans="2:9" ht="12.75">
      <c r="B17" s="2"/>
      <c r="C17" s="1" t="s">
        <v>241</v>
      </c>
      <c r="G17" s="9">
        <v>800</v>
      </c>
      <c r="I17" s="3">
        <f t="shared" si="0"/>
        <v>800</v>
      </c>
    </row>
    <row r="18" spans="2:9" ht="12.75">
      <c r="B18" s="2"/>
      <c r="C18" s="1" t="s">
        <v>242</v>
      </c>
      <c r="G18" s="252">
        <v>1754</v>
      </c>
      <c r="I18" s="3">
        <f t="shared" si="0"/>
        <v>1754</v>
      </c>
    </row>
    <row r="19" spans="2:9" ht="12.75">
      <c r="B19" s="2"/>
      <c r="C19" s="225" t="s">
        <v>206</v>
      </c>
      <c r="F19" s="9">
        <v>1695</v>
      </c>
      <c r="G19" s="252">
        <v>500</v>
      </c>
      <c r="I19" s="3">
        <f t="shared" si="0"/>
        <v>2195</v>
      </c>
    </row>
    <row r="20" spans="2:9" ht="12.75">
      <c r="B20" s="2"/>
      <c r="C20" s="225" t="s">
        <v>243</v>
      </c>
      <c r="F20" s="252"/>
      <c r="G20" s="252">
        <v>75</v>
      </c>
      <c r="I20" s="3">
        <f t="shared" si="0"/>
        <v>75</v>
      </c>
    </row>
    <row r="21" spans="2:9" ht="13.5" thickBot="1">
      <c r="B21" s="2"/>
      <c r="C21" s="225" t="s">
        <v>244</v>
      </c>
      <c r="F21" s="9">
        <v>24342</v>
      </c>
      <c r="G21" s="252"/>
      <c r="H21" s="9">
        <v>24342</v>
      </c>
      <c r="I21" s="3">
        <f t="shared" si="0"/>
        <v>0</v>
      </c>
    </row>
    <row r="22" spans="2:9" s="14" customFormat="1" ht="13.5" thickBot="1">
      <c r="B22" s="415" t="s">
        <v>4</v>
      </c>
      <c r="C22" s="416"/>
      <c r="D22" s="416"/>
      <c r="E22" s="416"/>
      <c r="F22" s="6">
        <v>53711</v>
      </c>
      <c r="G22" s="6">
        <f>SUM(G16:G21)</f>
        <v>3129</v>
      </c>
      <c r="H22" s="6">
        <f>SUM(H16:H21)</f>
        <v>24342</v>
      </c>
      <c r="I22" s="7">
        <f>F22+G22-H22</f>
        <v>32498</v>
      </c>
    </row>
    <row r="23" spans="2:9" s="14" customFormat="1" ht="12.75">
      <c r="B23" s="98">
        <v>751768</v>
      </c>
      <c r="C23" s="197" t="s">
        <v>252</v>
      </c>
      <c r="D23" s="46"/>
      <c r="E23" s="46"/>
      <c r="F23" s="8"/>
      <c r="G23" s="8"/>
      <c r="H23" s="8"/>
      <c r="I23" s="282"/>
    </row>
    <row r="24" spans="2:9" s="14" customFormat="1" ht="13.5" thickBot="1">
      <c r="B24" s="175"/>
      <c r="C24" s="48" t="s">
        <v>253</v>
      </c>
      <c r="D24" s="46"/>
      <c r="E24" s="46"/>
      <c r="F24" s="10">
        <v>400</v>
      </c>
      <c r="G24" s="10">
        <v>100</v>
      </c>
      <c r="H24" s="8"/>
      <c r="I24" s="283">
        <f>F24+G24-H24</f>
        <v>500</v>
      </c>
    </row>
    <row r="25" spans="2:9" s="14" customFormat="1" ht="13.5" thickBot="1">
      <c r="B25" s="177" t="s">
        <v>4</v>
      </c>
      <c r="C25" s="241"/>
      <c r="D25" s="241"/>
      <c r="E25" s="241"/>
      <c r="F25" s="6">
        <v>400</v>
      </c>
      <c r="G25" s="6">
        <v>100</v>
      </c>
      <c r="H25" s="6"/>
      <c r="I25" s="7">
        <f>F25+G25-H25</f>
        <v>500</v>
      </c>
    </row>
    <row r="26" spans="2:9" s="14" customFormat="1" ht="12.75">
      <c r="B26" s="98">
        <v>751845</v>
      </c>
      <c r="C26" s="194" t="s">
        <v>198</v>
      </c>
      <c r="D26" s="194"/>
      <c r="E26" s="194"/>
      <c r="F26" s="8"/>
      <c r="G26" s="8"/>
      <c r="H26" s="8"/>
      <c r="I26" s="15"/>
    </row>
    <row r="27" spans="2:9" s="16" customFormat="1" ht="13.5" thickBot="1">
      <c r="B27" s="19"/>
      <c r="C27" s="417" t="s">
        <v>199</v>
      </c>
      <c r="D27" s="417"/>
      <c r="E27" s="417"/>
      <c r="F27" s="10">
        <v>2711</v>
      </c>
      <c r="G27" s="253">
        <v>496</v>
      </c>
      <c r="H27" s="10"/>
      <c r="I27" s="11">
        <f>F27+G27-H27</f>
        <v>3207</v>
      </c>
    </row>
    <row r="28" spans="2:9" s="14" customFormat="1" ht="13.5" thickBot="1">
      <c r="B28" s="415" t="s">
        <v>4</v>
      </c>
      <c r="C28" s="416"/>
      <c r="D28" s="416"/>
      <c r="E28" s="416"/>
      <c r="F28" s="6">
        <v>3311</v>
      </c>
      <c r="G28" s="6">
        <v>496</v>
      </c>
      <c r="H28" s="6"/>
      <c r="I28" s="7">
        <f>F28+G28-H28</f>
        <v>3807</v>
      </c>
    </row>
    <row r="29" spans="2:9" s="14" customFormat="1" ht="12.75">
      <c r="B29" s="98">
        <v>751922</v>
      </c>
      <c r="C29" s="194" t="s">
        <v>245</v>
      </c>
      <c r="D29" s="46"/>
      <c r="E29" s="46"/>
      <c r="F29" s="8"/>
      <c r="G29" s="8"/>
      <c r="H29" s="8"/>
      <c r="I29" s="15"/>
    </row>
    <row r="30" spans="2:9" s="14" customFormat="1" ht="12.75">
      <c r="B30" s="175"/>
      <c r="C30" s="46" t="s">
        <v>244</v>
      </c>
      <c r="D30" s="46"/>
      <c r="E30" s="46"/>
      <c r="F30" s="8"/>
      <c r="G30" s="10">
        <v>24342</v>
      </c>
      <c r="H30" s="10"/>
      <c r="I30" s="11">
        <v>24342</v>
      </c>
    </row>
    <row r="31" spans="2:9" s="14" customFormat="1" ht="13.5" thickBot="1">
      <c r="B31" s="175"/>
      <c r="C31" s="46" t="s">
        <v>258</v>
      </c>
      <c r="D31" s="46"/>
      <c r="E31" s="46"/>
      <c r="F31" s="8"/>
      <c r="G31" s="10">
        <v>24342</v>
      </c>
      <c r="H31" s="10">
        <v>3801</v>
      </c>
      <c r="I31" s="11">
        <f>F31+G31-H31</f>
        <v>20541</v>
      </c>
    </row>
    <row r="32" spans="2:9" s="14" customFormat="1" ht="13.5" thickBot="1">
      <c r="B32" s="177" t="s">
        <v>4</v>
      </c>
      <c r="C32" s="241"/>
      <c r="D32" s="241"/>
      <c r="E32" s="241"/>
      <c r="F32" s="6"/>
      <c r="G32" s="6">
        <f>SUM(G30:G31)</f>
        <v>48684</v>
      </c>
      <c r="H32" s="6">
        <v>3801</v>
      </c>
      <c r="I32" s="7">
        <f>F32+G32-H32</f>
        <v>44883</v>
      </c>
    </row>
    <row r="33" spans="2:9" s="14" customFormat="1" ht="12.75">
      <c r="B33" s="98">
        <v>751966</v>
      </c>
      <c r="C33" s="194" t="s">
        <v>200</v>
      </c>
      <c r="D33" s="194"/>
      <c r="E33" s="194"/>
      <c r="F33" s="8"/>
      <c r="G33" s="8"/>
      <c r="H33" s="8"/>
      <c r="I33" s="15"/>
    </row>
    <row r="34" spans="2:9" s="16" customFormat="1" ht="12.75">
      <c r="B34" s="218"/>
      <c r="C34" s="176" t="s">
        <v>250</v>
      </c>
      <c r="D34" s="176"/>
      <c r="E34" s="176"/>
      <c r="F34" s="10"/>
      <c r="G34" s="10">
        <v>1813</v>
      </c>
      <c r="H34" s="10"/>
      <c r="I34" s="11">
        <v>1813</v>
      </c>
    </row>
    <row r="35" spans="2:9" s="14" customFormat="1" ht="12.75">
      <c r="B35" s="98"/>
      <c r="C35" s="176" t="s">
        <v>247</v>
      </c>
      <c r="D35" s="194"/>
      <c r="E35" s="194"/>
      <c r="F35" s="10">
        <v>57441</v>
      </c>
      <c r="G35" s="8"/>
      <c r="H35" s="10">
        <v>790</v>
      </c>
      <c r="I35" s="11">
        <f aca="true" t="shared" si="1" ref="I35:I42">F35+G35-H35</f>
        <v>56651</v>
      </c>
    </row>
    <row r="36" spans="2:9" s="14" customFormat="1" ht="12.75">
      <c r="B36" s="98"/>
      <c r="C36" s="47" t="s">
        <v>259</v>
      </c>
      <c r="D36" s="194"/>
      <c r="E36" s="194"/>
      <c r="F36" s="10">
        <v>1576</v>
      </c>
      <c r="G36" s="8"/>
      <c r="H36" s="10">
        <v>394</v>
      </c>
      <c r="I36" s="11">
        <f t="shared" si="1"/>
        <v>1182</v>
      </c>
    </row>
    <row r="37" spans="2:9" s="14" customFormat="1" ht="12.75">
      <c r="B37" s="98"/>
      <c r="C37" s="176" t="s">
        <v>248</v>
      </c>
      <c r="D37" s="194"/>
      <c r="E37" s="194"/>
      <c r="F37" s="10">
        <v>35975</v>
      </c>
      <c r="G37" s="8"/>
      <c r="H37" s="10">
        <v>574</v>
      </c>
      <c r="I37" s="11">
        <f t="shared" si="1"/>
        <v>35401</v>
      </c>
    </row>
    <row r="38" spans="2:9" s="14" customFormat="1" ht="12.75">
      <c r="B38" s="98"/>
      <c r="C38" s="176" t="s">
        <v>246</v>
      </c>
      <c r="D38" s="194"/>
      <c r="E38" s="194"/>
      <c r="F38" s="10">
        <v>4500</v>
      </c>
      <c r="G38" s="10">
        <v>2500</v>
      </c>
      <c r="H38" s="10"/>
      <c r="I38" s="11">
        <f t="shared" si="1"/>
        <v>7000</v>
      </c>
    </row>
    <row r="39" spans="2:9" s="14" customFormat="1" ht="12.75">
      <c r="B39" s="98"/>
      <c r="C39" s="47" t="s">
        <v>251</v>
      </c>
      <c r="D39" s="194"/>
      <c r="E39" s="194"/>
      <c r="F39" s="10">
        <v>6000</v>
      </c>
      <c r="G39" s="10"/>
      <c r="H39" s="10">
        <v>1200</v>
      </c>
      <c r="I39" s="11">
        <f t="shared" si="1"/>
        <v>4800</v>
      </c>
    </row>
    <row r="40" spans="2:9" s="16" customFormat="1" ht="12.75">
      <c r="B40" s="218"/>
      <c r="C40" s="176" t="s">
        <v>6</v>
      </c>
      <c r="D40" s="176"/>
      <c r="E40" s="176"/>
      <c r="F40" s="254">
        <v>191</v>
      </c>
      <c r="G40" s="254">
        <v>64</v>
      </c>
      <c r="H40" s="10"/>
      <c r="I40" s="11">
        <f t="shared" si="1"/>
        <v>255</v>
      </c>
    </row>
    <row r="41" spans="2:9" s="16" customFormat="1" ht="13.5" thickBot="1">
      <c r="B41" s="218"/>
      <c r="C41" s="176" t="s">
        <v>5</v>
      </c>
      <c r="D41" s="176"/>
      <c r="E41" s="176"/>
      <c r="F41" s="254">
        <v>203</v>
      </c>
      <c r="G41" s="254">
        <v>86</v>
      </c>
      <c r="H41" s="10"/>
      <c r="I41" s="11">
        <f t="shared" si="1"/>
        <v>289</v>
      </c>
    </row>
    <row r="42" spans="2:9" s="14" customFormat="1" ht="13.5" thickBot="1">
      <c r="B42" s="4" t="s">
        <v>4</v>
      </c>
      <c r="C42" s="22"/>
      <c r="D42" s="22"/>
      <c r="E42" s="22"/>
      <c r="F42" s="6">
        <v>176416</v>
      </c>
      <c r="G42" s="6">
        <f>SUM(G34:G41)</f>
        <v>4463</v>
      </c>
      <c r="H42" s="6">
        <f>SUM(H35:H41)</f>
        <v>2958</v>
      </c>
      <c r="I42" s="7">
        <f t="shared" si="1"/>
        <v>177921</v>
      </c>
    </row>
    <row r="43" spans="2:9" s="100" customFormat="1" ht="12.75">
      <c r="B43" s="98">
        <v>751999</v>
      </c>
      <c r="C43" s="99" t="s">
        <v>201</v>
      </c>
      <c r="D43" s="99"/>
      <c r="E43" s="99"/>
      <c r="F43" s="255"/>
      <c r="G43" s="284"/>
      <c r="H43" s="255"/>
      <c r="I43" s="256"/>
    </row>
    <row r="44" spans="2:9" ht="13.5" thickBot="1">
      <c r="B44" s="2"/>
      <c r="C44" s="414" t="s">
        <v>202</v>
      </c>
      <c r="D44" s="414"/>
      <c r="E44" s="414"/>
      <c r="F44" s="9">
        <v>744</v>
      </c>
      <c r="G44" s="254"/>
      <c r="H44" s="9">
        <v>744</v>
      </c>
      <c r="I44" s="257">
        <v>0</v>
      </c>
    </row>
    <row r="45" spans="2:9" s="14" customFormat="1" ht="13.5" thickBot="1">
      <c r="B45" s="4" t="s">
        <v>4</v>
      </c>
      <c r="C45" s="5"/>
      <c r="D45" s="5"/>
      <c r="E45" s="5"/>
      <c r="F45" s="6">
        <v>744</v>
      </c>
      <c r="G45" s="6"/>
      <c r="H45" s="6">
        <v>744</v>
      </c>
      <c r="I45" s="258">
        <v>0</v>
      </c>
    </row>
    <row r="46" spans="2:9" ht="12.75">
      <c r="B46" s="98">
        <v>801214</v>
      </c>
      <c r="C46" s="194" t="s">
        <v>82</v>
      </c>
      <c r="D46" s="46"/>
      <c r="E46" s="46"/>
      <c r="I46" s="3"/>
    </row>
    <row r="47" spans="2:9" ht="13.5" thickBot="1">
      <c r="B47" s="2"/>
      <c r="C47" s="414" t="s">
        <v>249</v>
      </c>
      <c r="D47" s="414"/>
      <c r="E47" s="414"/>
      <c r="G47" s="9">
        <v>140</v>
      </c>
      <c r="I47" s="3">
        <f>F47+G47-H47</f>
        <v>140</v>
      </c>
    </row>
    <row r="48" spans="2:9" s="14" customFormat="1" ht="13.5" thickBot="1">
      <c r="B48" s="415" t="s">
        <v>4</v>
      </c>
      <c r="C48" s="416"/>
      <c r="D48" s="416"/>
      <c r="E48" s="416"/>
      <c r="F48" s="6">
        <v>778</v>
      </c>
      <c r="G48" s="6">
        <v>140</v>
      </c>
      <c r="H48" s="6"/>
      <c r="I48" s="219">
        <f>F48+G48-H48</f>
        <v>918</v>
      </c>
    </row>
    <row r="49" spans="2:9" s="14" customFormat="1" ht="12.75">
      <c r="B49" s="98">
        <v>853233</v>
      </c>
      <c r="C49" s="194" t="s">
        <v>254</v>
      </c>
      <c r="D49" s="46"/>
      <c r="E49" s="46"/>
      <c r="F49" s="8"/>
      <c r="G49" s="8"/>
      <c r="H49" s="8"/>
      <c r="I49" s="3"/>
    </row>
    <row r="50" spans="2:9" s="14" customFormat="1" ht="13.5" thickBot="1">
      <c r="B50" s="175"/>
      <c r="C50" s="46" t="s">
        <v>255</v>
      </c>
      <c r="D50" s="46"/>
      <c r="E50" s="46"/>
      <c r="F50" s="10">
        <v>317</v>
      </c>
      <c r="G50" s="8"/>
      <c r="H50" s="10">
        <v>84</v>
      </c>
      <c r="I50" s="3">
        <f>F50+G50-H50</f>
        <v>233</v>
      </c>
    </row>
    <row r="51" spans="2:9" s="14" customFormat="1" ht="13.5" thickBot="1">
      <c r="B51" s="177" t="s">
        <v>4</v>
      </c>
      <c r="C51" s="241"/>
      <c r="D51" s="241"/>
      <c r="E51" s="241"/>
      <c r="F51" s="6">
        <v>317</v>
      </c>
      <c r="G51" s="6"/>
      <c r="H51" s="6">
        <v>84</v>
      </c>
      <c r="I51" s="7">
        <f>F51+G51-H51</f>
        <v>233</v>
      </c>
    </row>
    <row r="52" spans="2:9" s="14" customFormat="1" ht="12.75">
      <c r="B52" s="98">
        <v>853255</v>
      </c>
      <c r="C52" s="194" t="s">
        <v>256</v>
      </c>
      <c r="D52" s="46"/>
      <c r="E52" s="46"/>
      <c r="F52" s="8"/>
      <c r="G52" s="8"/>
      <c r="H52" s="8"/>
      <c r="I52" s="15"/>
    </row>
    <row r="53" spans="2:9" s="14" customFormat="1" ht="13.5" thickBot="1">
      <c r="B53" s="175"/>
      <c r="C53" s="48" t="s">
        <v>257</v>
      </c>
      <c r="D53" s="46"/>
      <c r="E53" s="46"/>
      <c r="F53" s="10">
        <v>852</v>
      </c>
      <c r="G53" s="8"/>
      <c r="H53" s="10">
        <v>132</v>
      </c>
      <c r="I53" s="15">
        <f>F53+G53-H53</f>
        <v>720</v>
      </c>
    </row>
    <row r="54" spans="2:9" s="14" customFormat="1" ht="13.5" thickBot="1">
      <c r="B54" s="177" t="s">
        <v>4</v>
      </c>
      <c r="C54" s="241"/>
      <c r="D54" s="241"/>
      <c r="E54" s="241"/>
      <c r="F54" s="6">
        <v>979</v>
      </c>
      <c r="G54" s="6"/>
      <c r="H54" s="6">
        <v>132</v>
      </c>
      <c r="I54" s="7">
        <f>F54+G54-H54</f>
        <v>847</v>
      </c>
    </row>
    <row r="55" spans="2:9" s="14" customFormat="1" ht="12.75">
      <c r="B55" s="98">
        <v>853344</v>
      </c>
      <c r="C55" s="197" t="s">
        <v>314</v>
      </c>
      <c r="D55" s="46"/>
      <c r="E55" s="46"/>
      <c r="F55" s="8"/>
      <c r="G55" s="8"/>
      <c r="H55" s="8"/>
      <c r="I55" s="15"/>
    </row>
    <row r="56" spans="2:9" s="14" customFormat="1" ht="13.5" thickBot="1">
      <c r="B56" s="175"/>
      <c r="C56" s="48" t="s">
        <v>315</v>
      </c>
      <c r="D56" s="46"/>
      <c r="E56" s="46"/>
      <c r="F56" s="8">
        <v>225</v>
      </c>
      <c r="G56" s="8">
        <v>13</v>
      </c>
      <c r="H56" s="8"/>
      <c r="I56" s="15">
        <f>F56+G56-H56</f>
        <v>238</v>
      </c>
    </row>
    <row r="57" spans="2:9" s="14" customFormat="1" ht="13.5" thickBot="1">
      <c r="B57" s="177" t="s">
        <v>4</v>
      </c>
      <c r="C57" s="241"/>
      <c r="D57" s="241"/>
      <c r="E57" s="241"/>
      <c r="F57" s="6">
        <v>225</v>
      </c>
      <c r="G57" s="6">
        <v>13</v>
      </c>
      <c r="H57" s="6"/>
      <c r="I57" s="7">
        <f>F57+G57-H57</f>
        <v>238</v>
      </c>
    </row>
    <row r="58" spans="2:9" s="14" customFormat="1" ht="12.75">
      <c r="B58" s="194"/>
      <c r="C58" s="46"/>
      <c r="D58" s="46"/>
      <c r="E58" s="46"/>
      <c r="F58" s="8"/>
      <c r="G58" s="8"/>
      <c r="H58" s="8"/>
      <c r="I58" s="8"/>
    </row>
    <row r="59" spans="2:9" s="14" customFormat="1" ht="12.75">
      <c r="B59" s="194"/>
      <c r="C59" s="46"/>
      <c r="D59" s="46"/>
      <c r="E59" s="46"/>
      <c r="F59" s="8"/>
      <c r="G59" s="8"/>
      <c r="H59" s="8"/>
      <c r="I59" s="8"/>
    </row>
    <row r="60" spans="2:9" s="14" customFormat="1" ht="13.5" thickBot="1">
      <c r="B60" s="194"/>
      <c r="C60" s="46"/>
      <c r="D60" s="46"/>
      <c r="E60" s="46"/>
      <c r="F60" s="8"/>
      <c r="G60" s="8"/>
      <c r="H60" s="8"/>
      <c r="I60" s="8"/>
    </row>
    <row r="61" spans="2:9" s="14" customFormat="1" ht="12.75">
      <c r="B61" s="212">
        <v>853355</v>
      </c>
      <c r="C61" s="180" t="s">
        <v>203</v>
      </c>
      <c r="D61" s="180"/>
      <c r="E61" s="180"/>
      <c r="F61" s="355"/>
      <c r="G61" s="355"/>
      <c r="H61" s="355"/>
      <c r="I61" s="356"/>
    </row>
    <row r="62" spans="2:9" s="16" customFormat="1" ht="13.5" thickBot="1">
      <c r="B62" s="21"/>
      <c r="C62" s="417" t="s">
        <v>204</v>
      </c>
      <c r="D62" s="417"/>
      <c r="E62" s="417"/>
      <c r="F62" s="10">
        <v>130</v>
      </c>
      <c r="G62" s="10">
        <v>170</v>
      </c>
      <c r="H62" s="10"/>
      <c r="I62" s="11">
        <v>300</v>
      </c>
    </row>
    <row r="63" spans="2:9" s="14" customFormat="1" ht="13.5" thickBot="1">
      <c r="B63" s="415" t="s">
        <v>4</v>
      </c>
      <c r="C63" s="416"/>
      <c r="D63" s="416"/>
      <c r="E63" s="416"/>
      <c r="F63" s="6">
        <v>130</v>
      </c>
      <c r="G63" s="6">
        <v>170</v>
      </c>
      <c r="H63" s="6"/>
      <c r="I63" s="7">
        <v>300</v>
      </c>
    </row>
    <row r="64" spans="2:9" s="324" customFormat="1" ht="13.5" thickBot="1">
      <c r="B64" s="328">
        <v>921815</v>
      </c>
      <c r="C64" s="325" t="s">
        <v>328</v>
      </c>
      <c r="D64" s="325"/>
      <c r="E64" s="325"/>
      <c r="F64" s="326"/>
      <c r="G64" s="326"/>
      <c r="H64" s="326"/>
      <c r="I64" s="327"/>
    </row>
    <row r="65" spans="2:9" s="16" customFormat="1" ht="13.5" thickBot="1">
      <c r="B65" s="307"/>
      <c r="C65" s="369" t="s">
        <v>329</v>
      </c>
      <c r="D65" s="369"/>
      <c r="E65" s="369"/>
      <c r="F65" s="370"/>
      <c r="G65" s="370">
        <v>120</v>
      </c>
      <c r="H65" s="370"/>
      <c r="I65" s="283">
        <v>120</v>
      </c>
    </row>
    <row r="66" spans="2:9" s="16" customFormat="1" ht="13.5" thickBot="1">
      <c r="B66" s="307"/>
      <c r="C66" s="369" t="s">
        <v>70</v>
      </c>
      <c r="D66" s="369"/>
      <c r="E66" s="369"/>
      <c r="F66" s="370"/>
      <c r="G66" s="370">
        <v>24</v>
      </c>
      <c r="H66" s="370"/>
      <c r="I66" s="283">
        <v>24</v>
      </c>
    </row>
    <row r="67" spans="2:9" s="14" customFormat="1" ht="13.5" thickBot="1">
      <c r="B67" s="313" t="s">
        <v>4</v>
      </c>
      <c r="C67" s="195"/>
      <c r="D67" s="195"/>
      <c r="E67" s="195"/>
      <c r="F67" s="12">
        <v>626</v>
      </c>
      <c r="G67" s="12">
        <v>144</v>
      </c>
      <c r="H67" s="12"/>
      <c r="I67" s="13">
        <f>F67+G67-H67</f>
        <v>770</v>
      </c>
    </row>
    <row r="68" spans="2:9" s="14" customFormat="1" ht="13.5" thickBot="1">
      <c r="B68" s="418" t="s">
        <v>205</v>
      </c>
      <c r="C68" s="419"/>
      <c r="D68" s="419"/>
      <c r="E68" s="419"/>
      <c r="F68" s="12">
        <v>254791</v>
      </c>
      <c r="G68" s="12">
        <f>G11+G15+G22+G25+G28+G32+G42+G45+G48+G51+G54+G56+G63+G67</f>
        <v>57799</v>
      </c>
      <c r="H68" s="12">
        <f>H11+H22+H25+H28+H32+H42+H45+H48+H51+H54+H63</f>
        <v>32061</v>
      </c>
      <c r="I68" s="13">
        <f>F68+G68-H68</f>
        <v>280529</v>
      </c>
    </row>
    <row r="69" spans="3:9" s="14" customFormat="1" ht="12.75">
      <c r="C69" s="1"/>
      <c r="F69" s="8"/>
      <c r="G69" s="8"/>
      <c r="H69" s="8"/>
      <c r="I69" s="8"/>
    </row>
    <row r="70" spans="2:9" s="14" customFormat="1" ht="12.75">
      <c r="B70" s="16"/>
      <c r="C70" s="16"/>
      <c r="D70" s="16"/>
      <c r="E70" s="16"/>
      <c r="F70" s="10"/>
      <c r="G70" s="10"/>
      <c r="H70" s="10"/>
      <c r="I70" s="10"/>
    </row>
    <row r="71" spans="3:9" s="14" customFormat="1" ht="12.75">
      <c r="C71" s="1"/>
      <c r="F71" s="8"/>
      <c r="G71" s="8"/>
      <c r="H71" s="8"/>
      <c r="I71" s="8"/>
    </row>
    <row r="72" spans="3:9" s="14" customFormat="1" ht="12.75">
      <c r="C72" s="1"/>
      <c r="F72" s="8"/>
      <c r="G72" s="8"/>
      <c r="H72" s="8"/>
      <c r="I72" s="8"/>
    </row>
    <row r="73" spans="3:9" s="14" customFormat="1" ht="12.75">
      <c r="C73" s="1"/>
      <c r="F73" s="8"/>
      <c r="G73" s="8"/>
      <c r="H73" s="8"/>
      <c r="I73" s="8"/>
    </row>
    <row r="74" spans="2:9" s="14" customFormat="1" ht="12.75">
      <c r="B74" s="16"/>
      <c r="C74" s="16"/>
      <c r="D74" s="16"/>
      <c r="E74" s="16"/>
      <c r="F74" s="10"/>
      <c r="G74" s="10"/>
      <c r="H74" s="10"/>
      <c r="I74" s="10"/>
    </row>
    <row r="75" spans="3:9" s="14" customFormat="1" ht="12.75">
      <c r="C75" s="1"/>
      <c r="F75" s="8"/>
      <c r="G75" s="8"/>
      <c r="H75" s="8"/>
      <c r="I75" s="8"/>
    </row>
    <row r="76" spans="3:9" s="14" customFormat="1" ht="12.75">
      <c r="C76" s="1"/>
      <c r="F76" s="8"/>
      <c r="G76" s="8"/>
      <c r="H76" s="8"/>
      <c r="I76" s="8"/>
    </row>
    <row r="77" spans="3:9" s="14" customFormat="1" ht="12.75">
      <c r="C77" s="1"/>
      <c r="F77" s="8"/>
      <c r="G77" s="8"/>
      <c r="H77" s="8"/>
      <c r="I77" s="8"/>
    </row>
    <row r="78" spans="2:9" s="14" customFormat="1" ht="12.75">
      <c r="B78" s="16"/>
      <c r="C78" s="16"/>
      <c r="D78" s="16"/>
      <c r="E78" s="16"/>
      <c r="F78" s="10"/>
      <c r="G78" s="10"/>
      <c r="H78" s="10"/>
      <c r="I78" s="10"/>
    </row>
    <row r="79" spans="3:9" s="14" customFormat="1" ht="12.75">
      <c r="C79" s="1"/>
      <c r="F79" s="8"/>
      <c r="G79" s="8"/>
      <c r="H79" s="8"/>
      <c r="I79" s="8"/>
    </row>
    <row r="80" spans="3:9" s="14" customFormat="1" ht="12.75">
      <c r="C80" s="1"/>
      <c r="F80" s="8"/>
      <c r="G80" s="8"/>
      <c r="H80" s="8"/>
      <c r="I80" s="8"/>
    </row>
    <row r="81" spans="3:9" s="14" customFormat="1" ht="12.75">
      <c r="C81" s="1"/>
      <c r="F81" s="8"/>
      <c r="G81" s="8"/>
      <c r="H81" s="8"/>
      <c r="I81" s="8"/>
    </row>
    <row r="82" spans="6:9" s="16" customFormat="1" ht="12.75">
      <c r="F82" s="10"/>
      <c r="G82" s="10"/>
      <c r="H82" s="10"/>
      <c r="I82" s="10"/>
    </row>
    <row r="83" spans="3:9" s="14" customFormat="1" ht="12.75">
      <c r="C83" s="1"/>
      <c r="F83" s="8"/>
      <c r="G83" s="8"/>
      <c r="H83" s="8"/>
      <c r="I83" s="8"/>
    </row>
    <row r="84" spans="3:9" s="14" customFormat="1" ht="12.75">
      <c r="C84" s="1"/>
      <c r="F84" s="8"/>
      <c r="G84" s="8"/>
      <c r="H84" s="8"/>
      <c r="I84" s="8"/>
    </row>
    <row r="85" spans="3:9" s="14" customFormat="1" ht="12.75">
      <c r="C85" s="1"/>
      <c r="F85" s="8"/>
      <c r="G85" s="8"/>
      <c r="H85" s="8"/>
      <c r="I85" s="8"/>
    </row>
    <row r="86" spans="2:9" ht="12.75">
      <c r="B86" s="17"/>
      <c r="C86" s="17"/>
      <c r="D86" s="17"/>
      <c r="E86" s="17"/>
      <c r="F86" s="18"/>
      <c r="G86" s="18"/>
      <c r="H86" s="18"/>
      <c r="I86" s="18"/>
    </row>
    <row r="87" spans="2:9" ht="12.75">
      <c r="B87" s="17"/>
      <c r="C87" s="17"/>
      <c r="D87" s="17"/>
      <c r="E87" s="17"/>
      <c r="F87" s="18"/>
      <c r="G87" s="18"/>
      <c r="H87" s="18"/>
      <c r="I87" s="18"/>
    </row>
  </sheetData>
  <mergeCells count="13">
    <mergeCell ref="B22:E22"/>
    <mergeCell ref="C27:E27"/>
    <mergeCell ref="B7:D7"/>
    <mergeCell ref="C8:E8"/>
    <mergeCell ref="C9:E9"/>
    <mergeCell ref="C10:E10"/>
    <mergeCell ref="C44:E44"/>
    <mergeCell ref="B28:E28"/>
    <mergeCell ref="C62:E62"/>
    <mergeCell ref="B68:E68"/>
    <mergeCell ref="B63:E63"/>
    <mergeCell ref="B48:E48"/>
    <mergeCell ref="C47:E47"/>
  </mergeCells>
  <printOptions/>
  <pageMargins left="0.6299212598425197" right="0.6692913385826772" top="0.984251968503937" bottom="0.5905511811023623" header="0.5118110236220472" footer="0.5118110236220472"/>
  <pageSetup horizontalDpi="240" verticalDpi="240" orientation="portrait" paperSize="9" r:id="rId1"/>
  <headerFooter alignWithMargins="0">
    <oddHeader xml:space="preserve">&amp;C&amp;"Arial CE,Félkövér"&amp;14
&amp;"Times New Roman CE,Félkövér"&amp;16Palotás Önkormányzat 2006. évi költségvetésének módosítása III.&amp;R&amp;"Times New Roman CE,Normál"&amp;12 1.sz. melléklet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D46" sqref="D46"/>
    </sheetView>
  </sheetViews>
  <sheetFormatPr defaultColWidth="9.00390625" defaultRowHeight="12.75"/>
  <cols>
    <col min="1" max="1" width="49.625" style="29" customWidth="1"/>
    <col min="2" max="2" width="12.125" style="299" customWidth="1"/>
    <col min="3" max="3" width="9.875" style="299" bestFit="1" customWidth="1"/>
    <col min="4" max="4" width="9.75390625" style="299" customWidth="1"/>
    <col min="5" max="5" width="12.125" style="299" bestFit="1" customWidth="1"/>
    <col min="6" max="16384" width="9.125" style="29" customWidth="1"/>
  </cols>
  <sheetData>
    <row r="1" spans="1:5" ht="15">
      <c r="A1" s="28" t="s">
        <v>11</v>
      </c>
      <c r="D1" s="424" t="s">
        <v>8</v>
      </c>
      <c r="E1" s="424"/>
    </row>
    <row r="2" spans="1:6" ht="15.75" thickBot="1">
      <c r="A2" s="30"/>
      <c r="B2" s="300"/>
      <c r="C2" s="300"/>
      <c r="D2" s="300"/>
      <c r="E2" s="300"/>
      <c r="F2" s="30"/>
    </row>
    <row r="3" spans="1:6" ht="15.75" thickBot="1">
      <c r="A3" s="31" t="s">
        <v>12</v>
      </c>
      <c r="B3" s="301" t="s">
        <v>13</v>
      </c>
      <c r="C3" s="302" t="s">
        <v>0</v>
      </c>
      <c r="D3" s="302" t="s">
        <v>1</v>
      </c>
      <c r="E3" s="292" t="s">
        <v>13</v>
      </c>
      <c r="F3" s="32"/>
    </row>
    <row r="4" spans="1:6" ht="15">
      <c r="A4" s="33" t="s">
        <v>14</v>
      </c>
      <c r="B4" s="34">
        <v>108063</v>
      </c>
      <c r="C4" s="34">
        <v>1963</v>
      </c>
      <c r="D4" s="34">
        <v>1184</v>
      </c>
      <c r="E4" s="35">
        <f>B4+C4-D4</f>
        <v>108842</v>
      </c>
      <c r="F4" s="32"/>
    </row>
    <row r="5" spans="1:6" ht="15.75" thickBot="1">
      <c r="A5" s="33" t="s">
        <v>15</v>
      </c>
      <c r="B5" s="34">
        <v>1781</v>
      </c>
      <c r="C5" s="34"/>
      <c r="D5" s="34"/>
      <c r="E5" s="35">
        <f aca="true" t="shared" si="0" ref="E5:E48">B5+C5-D5</f>
        <v>1781</v>
      </c>
      <c r="F5" s="32"/>
    </row>
    <row r="6" spans="1:5" s="28" customFormat="1" ht="15" thickBot="1">
      <c r="A6" s="36" t="s">
        <v>16</v>
      </c>
      <c r="B6" s="37">
        <f>SUM(B4:B5)</f>
        <v>109844</v>
      </c>
      <c r="C6" s="37">
        <f>SUM(C4:C5)</f>
        <v>1963</v>
      </c>
      <c r="D6" s="37">
        <f>SUM(D4:D5)</f>
        <v>1184</v>
      </c>
      <c r="E6" s="38">
        <f t="shared" si="0"/>
        <v>110623</v>
      </c>
    </row>
    <row r="7" spans="1:6" ht="15">
      <c r="A7" s="33" t="s">
        <v>17</v>
      </c>
      <c r="B7" s="34">
        <v>50772</v>
      </c>
      <c r="C7" s="34"/>
      <c r="D7" s="34">
        <v>574</v>
      </c>
      <c r="E7" s="35">
        <f t="shared" si="0"/>
        <v>50198</v>
      </c>
      <c r="F7" s="32"/>
    </row>
    <row r="8" spans="1:6" ht="15">
      <c r="A8" s="33" t="s">
        <v>18</v>
      </c>
      <c r="B8" s="34">
        <v>6000</v>
      </c>
      <c r="C8" s="34"/>
      <c r="D8" s="34">
        <v>1200</v>
      </c>
      <c r="E8" s="35">
        <f t="shared" si="0"/>
        <v>4800</v>
      </c>
      <c r="F8" s="32"/>
    </row>
    <row r="9" spans="1:6" ht="15">
      <c r="A9" s="33" t="s">
        <v>19</v>
      </c>
      <c r="B9" s="34">
        <v>200</v>
      </c>
      <c r="C9" s="34"/>
      <c r="D9" s="34"/>
      <c r="E9" s="35">
        <f t="shared" si="0"/>
        <v>200</v>
      </c>
      <c r="F9" s="32"/>
    </row>
    <row r="10" spans="1:6" ht="15">
      <c r="A10" s="33" t="s">
        <v>20</v>
      </c>
      <c r="B10" s="34">
        <v>3600</v>
      </c>
      <c r="C10" s="34"/>
      <c r="D10" s="34"/>
      <c r="E10" s="35">
        <f t="shared" si="0"/>
        <v>3600</v>
      </c>
      <c r="F10" s="32"/>
    </row>
    <row r="11" spans="1:9" ht="15">
      <c r="A11" s="33" t="s">
        <v>21</v>
      </c>
      <c r="B11" s="34">
        <v>1500</v>
      </c>
      <c r="C11" s="34"/>
      <c r="D11" s="34"/>
      <c r="E11" s="35">
        <f t="shared" si="0"/>
        <v>1500</v>
      </c>
      <c r="F11" s="32"/>
      <c r="I11" s="226"/>
    </row>
    <row r="12" spans="1:6" ht="15.75" thickBot="1">
      <c r="A12" s="229" t="s">
        <v>22</v>
      </c>
      <c r="B12" s="230">
        <v>4500</v>
      </c>
      <c r="C12" s="230">
        <v>2500</v>
      </c>
      <c r="D12" s="230"/>
      <c r="E12" s="35">
        <f t="shared" si="0"/>
        <v>7000</v>
      </c>
      <c r="F12" s="32"/>
    </row>
    <row r="13" spans="1:5" s="28" customFormat="1" ht="15" thickBot="1">
      <c r="A13" s="39" t="s">
        <v>23</v>
      </c>
      <c r="B13" s="37">
        <f>SUM(B7:B12)</f>
        <v>66572</v>
      </c>
      <c r="C13" s="37">
        <f>SUM(C7:C12)</f>
        <v>2500</v>
      </c>
      <c r="D13" s="37">
        <f>SUM(D7:D12)</f>
        <v>1774</v>
      </c>
      <c r="E13" s="38">
        <f t="shared" si="0"/>
        <v>67298</v>
      </c>
    </row>
    <row r="14" spans="1:6" ht="15">
      <c r="A14" s="33" t="s">
        <v>195</v>
      </c>
      <c r="B14" s="40">
        <v>12785</v>
      </c>
      <c r="C14" s="34">
        <v>695</v>
      </c>
      <c r="D14" s="34">
        <v>216</v>
      </c>
      <c r="E14" s="35">
        <f t="shared" si="0"/>
        <v>13264</v>
      </c>
      <c r="F14" s="32"/>
    </row>
    <row r="15" spans="1:6" ht="15">
      <c r="A15" s="33" t="s">
        <v>24</v>
      </c>
      <c r="B15" s="40">
        <v>1268</v>
      </c>
      <c r="C15" s="34">
        <v>84</v>
      </c>
      <c r="D15" s="34"/>
      <c r="E15" s="35">
        <f t="shared" si="0"/>
        <v>1352</v>
      </c>
      <c r="F15" s="32"/>
    </row>
    <row r="16" spans="1:6" ht="15.75" thickBot="1">
      <c r="A16" s="33" t="s">
        <v>25</v>
      </c>
      <c r="B16" s="40">
        <v>1695</v>
      </c>
      <c r="C16" s="34">
        <v>500</v>
      </c>
      <c r="D16" s="34"/>
      <c r="E16" s="35">
        <f t="shared" si="0"/>
        <v>2195</v>
      </c>
      <c r="F16" s="32"/>
    </row>
    <row r="17" spans="1:5" s="41" customFormat="1" ht="15" thickBot="1">
      <c r="A17" s="39" t="s">
        <v>26</v>
      </c>
      <c r="B17" s="37">
        <f>SUM(B14:B16)</f>
        <v>15748</v>
      </c>
      <c r="C17" s="37">
        <f>SUM(C14:C16)</f>
        <v>1279</v>
      </c>
      <c r="D17" s="37">
        <f>SUM(D14:D16)</f>
        <v>216</v>
      </c>
      <c r="E17" s="38">
        <f t="shared" si="0"/>
        <v>16811</v>
      </c>
    </row>
    <row r="18" spans="1:5" s="28" customFormat="1" ht="15" thickBot="1">
      <c r="A18" s="290" t="s">
        <v>27</v>
      </c>
      <c r="B18" s="291"/>
      <c r="C18" s="291"/>
      <c r="D18" s="291"/>
      <c r="E18" s="296">
        <f t="shared" si="0"/>
        <v>0</v>
      </c>
    </row>
    <row r="19" spans="1:5" s="45" customFormat="1" ht="15">
      <c r="A19" s="42" t="s">
        <v>71</v>
      </c>
      <c r="B19" s="43"/>
      <c r="C19" s="303"/>
      <c r="D19" s="303"/>
      <c r="E19" s="35">
        <f t="shared" si="0"/>
        <v>0</v>
      </c>
    </row>
    <row r="20" spans="1:5" s="45" customFormat="1" ht="15">
      <c r="A20" s="42" t="s">
        <v>72</v>
      </c>
      <c r="B20" s="43">
        <v>1020</v>
      </c>
      <c r="C20" s="303"/>
      <c r="D20" s="303"/>
      <c r="E20" s="35">
        <f t="shared" si="0"/>
        <v>1020</v>
      </c>
    </row>
    <row r="21" spans="1:5" s="45" customFormat="1" ht="15">
      <c r="A21" s="42" t="s">
        <v>207</v>
      </c>
      <c r="B21" s="43">
        <v>10948</v>
      </c>
      <c r="C21" s="303"/>
      <c r="D21" s="303"/>
      <c r="E21" s="35">
        <f t="shared" si="0"/>
        <v>10948</v>
      </c>
    </row>
    <row r="22" spans="1:6" ht="15">
      <c r="A22" s="33" t="s">
        <v>28</v>
      </c>
      <c r="B22" s="40">
        <v>160</v>
      </c>
      <c r="C22" s="34"/>
      <c r="D22" s="34"/>
      <c r="E22" s="35">
        <f t="shared" si="0"/>
        <v>160</v>
      </c>
      <c r="F22" s="32"/>
    </row>
    <row r="23" spans="1:6" ht="15">
      <c r="A23" s="33" t="s">
        <v>29</v>
      </c>
      <c r="B23" s="40">
        <v>146</v>
      </c>
      <c r="C23" s="34"/>
      <c r="D23" s="34"/>
      <c r="E23" s="35">
        <f t="shared" si="0"/>
        <v>146</v>
      </c>
      <c r="F23" s="32"/>
    </row>
    <row r="24" spans="1:6" ht="15">
      <c r="A24" s="33" t="s">
        <v>208</v>
      </c>
      <c r="B24" s="40">
        <v>7998</v>
      </c>
      <c r="C24" s="34"/>
      <c r="D24" s="34"/>
      <c r="E24" s="35">
        <f t="shared" si="0"/>
        <v>7998</v>
      </c>
      <c r="F24" s="32"/>
    </row>
    <row r="25" spans="1:6" ht="15">
      <c r="A25" s="33" t="s">
        <v>209</v>
      </c>
      <c r="B25" s="40">
        <v>2711</v>
      </c>
      <c r="C25" s="34">
        <v>496</v>
      </c>
      <c r="D25" s="34"/>
      <c r="E25" s="35">
        <f t="shared" si="0"/>
        <v>3207</v>
      </c>
      <c r="F25" s="32"/>
    </row>
    <row r="26" spans="1:6" ht="15">
      <c r="A26" s="33" t="s">
        <v>210</v>
      </c>
      <c r="B26" s="40">
        <v>3384</v>
      </c>
      <c r="C26" s="34"/>
      <c r="D26" s="34"/>
      <c r="E26" s="35">
        <f t="shared" si="0"/>
        <v>3384</v>
      </c>
      <c r="F26" s="32"/>
    </row>
    <row r="27" spans="1:6" ht="15">
      <c r="A27" s="33" t="s">
        <v>211</v>
      </c>
      <c r="B27" s="40">
        <v>225</v>
      </c>
      <c r="C27" s="34">
        <v>13</v>
      </c>
      <c r="D27" s="34"/>
      <c r="E27" s="35">
        <f t="shared" si="0"/>
        <v>238</v>
      </c>
      <c r="F27" s="32"/>
    </row>
    <row r="28" spans="1:6" ht="15">
      <c r="A28" s="33" t="s">
        <v>212</v>
      </c>
      <c r="B28" s="40">
        <v>100</v>
      </c>
      <c r="C28" s="34"/>
      <c r="D28" s="34"/>
      <c r="E28" s="35">
        <f t="shared" si="0"/>
        <v>100</v>
      </c>
      <c r="F28" s="32"/>
    </row>
    <row r="29" spans="1:6" ht="15">
      <c r="A29" s="33" t="s">
        <v>213</v>
      </c>
      <c r="B29" s="40">
        <v>65</v>
      </c>
      <c r="C29" s="34"/>
      <c r="D29" s="34"/>
      <c r="E29" s="35">
        <f t="shared" si="0"/>
        <v>65</v>
      </c>
      <c r="F29" s="32"/>
    </row>
    <row r="30" spans="1:6" ht="15">
      <c r="A30" s="33" t="s">
        <v>214</v>
      </c>
      <c r="B30" s="40">
        <v>1228</v>
      </c>
      <c r="C30" s="34"/>
      <c r="D30" s="34"/>
      <c r="E30" s="35">
        <f t="shared" si="0"/>
        <v>1228</v>
      </c>
      <c r="F30" s="32"/>
    </row>
    <row r="31" spans="1:6" ht="15">
      <c r="A31" s="33" t="s">
        <v>215</v>
      </c>
      <c r="B31" s="40">
        <v>100</v>
      </c>
      <c r="C31" s="34"/>
      <c r="D31" s="34"/>
      <c r="E31" s="35">
        <f t="shared" si="0"/>
        <v>100</v>
      </c>
      <c r="F31" s="32"/>
    </row>
    <row r="32" spans="1:6" ht="15">
      <c r="A32" s="33" t="s">
        <v>217</v>
      </c>
      <c r="B32" s="40">
        <v>128</v>
      </c>
      <c r="C32" s="34"/>
      <c r="D32" s="34"/>
      <c r="E32" s="35">
        <f t="shared" si="0"/>
        <v>128</v>
      </c>
      <c r="F32" s="32"/>
    </row>
    <row r="33" spans="1:6" ht="15">
      <c r="A33" s="33" t="s">
        <v>216</v>
      </c>
      <c r="B33" s="40">
        <v>1397</v>
      </c>
      <c r="C33" s="34"/>
      <c r="D33" s="34"/>
      <c r="E33" s="35">
        <f t="shared" si="0"/>
        <v>1397</v>
      </c>
      <c r="F33" s="32"/>
    </row>
    <row r="34" spans="1:6" ht="15">
      <c r="A34" s="33" t="s">
        <v>222</v>
      </c>
      <c r="B34" s="40">
        <v>130</v>
      </c>
      <c r="C34" s="34">
        <v>170</v>
      </c>
      <c r="D34" s="34"/>
      <c r="E34" s="35">
        <f t="shared" si="0"/>
        <v>300</v>
      </c>
      <c r="F34" s="32"/>
    </row>
    <row r="35" spans="1:5" s="44" customFormat="1" ht="15">
      <c r="A35" s="42" t="s">
        <v>219</v>
      </c>
      <c r="B35" s="43">
        <v>310</v>
      </c>
      <c r="C35" s="303"/>
      <c r="D35" s="303"/>
      <c r="E35" s="35">
        <f t="shared" si="0"/>
        <v>310</v>
      </c>
    </row>
    <row r="36" spans="1:5" s="44" customFormat="1" ht="15">
      <c r="A36" s="42" t="s">
        <v>316</v>
      </c>
      <c r="B36" s="43"/>
      <c r="C36" s="303">
        <v>140</v>
      </c>
      <c r="D36" s="303"/>
      <c r="E36" s="35">
        <f t="shared" si="0"/>
        <v>140</v>
      </c>
    </row>
    <row r="37" spans="1:5" s="44" customFormat="1" ht="15">
      <c r="A37" s="42" t="s">
        <v>192</v>
      </c>
      <c r="B37" s="43"/>
      <c r="C37" s="303"/>
      <c r="D37" s="303"/>
      <c r="E37" s="35"/>
    </row>
    <row r="38" spans="1:5" s="44" customFormat="1" ht="15">
      <c r="A38" s="42" t="s">
        <v>218</v>
      </c>
      <c r="B38" s="43">
        <v>30</v>
      </c>
      <c r="C38" s="303"/>
      <c r="D38" s="303"/>
      <c r="E38" s="35">
        <f t="shared" si="0"/>
        <v>30</v>
      </c>
    </row>
    <row r="39" spans="1:5" s="44" customFormat="1" ht="15">
      <c r="A39" s="42" t="s">
        <v>220</v>
      </c>
      <c r="B39" s="43">
        <v>30</v>
      </c>
      <c r="C39" s="303"/>
      <c r="D39" s="303"/>
      <c r="E39" s="35">
        <f t="shared" si="0"/>
        <v>30</v>
      </c>
    </row>
    <row r="40" spans="1:5" s="44" customFormat="1" ht="15">
      <c r="A40" s="42" t="s">
        <v>317</v>
      </c>
      <c r="B40" s="43"/>
      <c r="C40" s="303">
        <v>800</v>
      </c>
      <c r="D40" s="303"/>
      <c r="E40" s="35">
        <f t="shared" si="0"/>
        <v>800</v>
      </c>
    </row>
    <row r="41" spans="1:5" s="44" customFormat="1" ht="15">
      <c r="A41" s="42" t="s">
        <v>318</v>
      </c>
      <c r="B41" s="43"/>
      <c r="C41" s="303">
        <v>1754</v>
      </c>
      <c r="D41" s="303"/>
      <c r="E41" s="35">
        <f t="shared" si="0"/>
        <v>1754</v>
      </c>
    </row>
    <row r="42" spans="1:5" s="44" customFormat="1" ht="15.75" thickBot="1">
      <c r="A42" s="42" t="s">
        <v>30</v>
      </c>
      <c r="B42" s="43">
        <v>800</v>
      </c>
      <c r="C42" s="303"/>
      <c r="D42" s="303"/>
      <c r="E42" s="35">
        <f t="shared" si="0"/>
        <v>800</v>
      </c>
    </row>
    <row r="43" spans="1:5" s="28" customFormat="1" ht="15" thickBot="1">
      <c r="A43" s="36" t="s">
        <v>31</v>
      </c>
      <c r="B43" s="37">
        <f>SUM(B20:B42)</f>
        <v>30910</v>
      </c>
      <c r="C43" s="37">
        <f>SUM(C20:C42)</f>
        <v>3373</v>
      </c>
      <c r="D43" s="37">
        <f>SUM(D20:D42)</f>
        <v>0</v>
      </c>
      <c r="E43" s="38">
        <f t="shared" si="0"/>
        <v>34283</v>
      </c>
    </row>
    <row r="44" spans="1:5" s="28" customFormat="1" ht="15" thickBot="1">
      <c r="A44" s="295" t="s">
        <v>32</v>
      </c>
      <c r="B44" s="297">
        <v>263</v>
      </c>
      <c r="C44" s="304"/>
      <c r="D44" s="304"/>
      <c r="E44" s="298">
        <f t="shared" si="0"/>
        <v>263</v>
      </c>
    </row>
    <row r="45" spans="1:5" s="28" customFormat="1" ht="15" thickBot="1">
      <c r="A45" s="36" t="s">
        <v>221</v>
      </c>
      <c r="B45" s="37">
        <v>24342</v>
      </c>
      <c r="C45" s="37">
        <v>24342</v>
      </c>
      <c r="D45" s="37">
        <v>3801</v>
      </c>
      <c r="E45" s="38">
        <f t="shared" si="0"/>
        <v>44883</v>
      </c>
    </row>
    <row r="46" spans="1:5" s="28" customFormat="1" ht="15" thickBot="1">
      <c r="A46" s="36" t="s">
        <v>33</v>
      </c>
      <c r="B46" s="37">
        <v>744</v>
      </c>
      <c r="C46" s="37"/>
      <c r="D46" s="37">
        <v>744</v>
      </c>
      <c r="E46" s="38">
        <f t="shared" si="0"/>
        <v>0</v>
      </c>
    </row>
    <row r="47" spans="1:5" s="28" customFormat="1" ht="15" thickBot="1">
      <c r="A47" s="36" t="s">
        <v>34</v>
      </c>
      <c r="B47" s="37">
        <v>6368</v>
      </c>
      <c r="C47" s="37"/>
      <c r="D47" s="37"/>
      <c r="E47" s="38">
        <f t="shared" si="0"/>
        <v>6368</v>
      </c>
    </row>
    <row r="48" spans="1:5" s="28" customFormat="1" ht="15" thickBot="1">
      <c r="A48" s="36" t="s">
        <v>35</v>
      </c>
      <c r="B48" s="37">
        <f>B6+B13+B17+B43+B44+B45+B46+B47</f>
        <v>254791</v>
      </c>
      <c r="C48" s="37">
        <f>C6+C13+C17+C43+C44+C45+C46+C47</f>
        <v>33457</v>
      </c>
      <c r="D48" s="37">
        <f>D6+D13+D17+D43+D44+D45+D46+D47</f>
        <v>7719</v>
      </c>
      <c r="E48" s="38">
        <f t="shared" si="0"/>
        <v>280529</v>
      </c>
    </row>
  </sheetData>
  <mergeCells count="1">
    <mergeCell ref="D1:E1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portrait" paperSize="9" r:id="rId1"/>
  <headerFooter alignWithMargins="0">
    <oddHeader xml:space="preserve">&amp;C
&amp;"Times New Roman CE,Félkövér"&amp;16Palotás Önkormányzat 2006. évi költségvetésének módosítása  III.&amp;R&amp;12 2. sz. melléklet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H161"/>
  <sheetViews>
    <sheetView workbookViewId="0" topLeftCell="A1">
      <selection activeCell="I94" sqref="I94"/>
    </sheetView>
  </sheetViews>
  <sheetFormatPr defaultColWidth="9.00390625" defaultRowHeight="12.75"/>
  <cols>
    <col min="4" max="4" width="14.75390625" style="0" customWidth="1"/>
    <col min="5" max="8" width="11.75390625" style="0" customWidth="1"/>
  </cols>
  <sheetData>
    <row r="4" spans="1:7" ht="12.75">
      <c r="A4" s="24" t="s">
        <v>9</v>
      </c>
      <c r="G4" s="24" t="s">
        <v>8</v>
      </c>
    </row>
    <row r="5" ht="13.5" thickBot="1">
      <c r="A5" s="24"/>
    </row>
    <row r="6" spans="1:8" ht="13.5" thickBot="1">
      <c r="A6" s="415" t="s">
        <v>3</v>
      </c>
      <c r="B6" s="420"/>
      <c r="C6" s="420"/>
      <c r="D6" s="23"/>
      <c r="E6" s="25" t="s">
        <v>13</v>
      </c>
      <c r="F6" s="25" t="s">
        <v>0</v>
      </c>
      <c r="G6" s="25" t="s">
        <v>1</v>
      </c>
      <c r="H6" s="26" t="s">
        <v>2</v>
      </c>
    </row>
    <row r="7" spans="1:8" ht="12.75">
      <c r="A7" s="212" t="s">
        <v>260</v>
      </c>
      <c r="B7" s="421" t="s">
        <v>261</v>
      </c>
      <c r="C7" s="422"/>
      <c r="D7" s="422"/>
      <c r="E7" s="201"/>
      <c r="F7" s="201"/>
      <c r="G7" s="201"/>
      <c r="H7" s="202"/>
    </row>
    <row r="8" spans="1:8" s="20" customFormat="1" ht="12.75">
      <c r="A8" s="218"/>
      <c r="B8" s="176" t="s">
        <v>262</v>
      </c>
      <c r="C8" s="176"/>
      <c r="D8" s="176"/>
      <c r="E8" s="203">
        <v>200</v>
      </c>
      <c r="F8" s="203">
        <v>150</v>
      </c>
      <c r="G8" s="203"/>
      <c r="H8" s="204">
        <f>E8+F8-G8</f>
        <v>350</v>
      </c>
    </row>
    <row r="9" spans="1:8" s="20" customFormat="1" ht="12.75">
      <c r="A9" s="218"/>
      <c r="B9" s="176" t="s">
        <v>70</v>
      </c>
      <c r="C9" s="176"/>
      <c r="D9" s="176"/>
      <c r="E9" s="203">
        <v>100</v>
      </c>
      <c r="F9" s="203"/>
      <c r="G9" s="203">
        <v>50</v>
      </c>
      <c r="H9" s="204">
        <f>E9+F9-G9</f>
        <v>50</v>
      </c>
    </row>
    <row r="10" spans="1:8" s="20" customFormat="1" ht="12.75">
      <c r="A10" s="218"/>
      <c r="B10" s="176" t="s">
        <v>263</v>
      </c>
      <c r="C10" s="176"/>
      <c r="D10" s="176"/>
      <c r="E10" s="203">
        <v>150</v>
      </c>
      <c r="F10" s="203"/>
      <c r="G10" s="203">
        <v>100</v>
      </c>
      <c r="H10" s="204">
        <f>E10+F10-G10</f>
        <v>50</v>
      </c>
    </row>
    <row r="11" spans="1:8" s="20" customFormat="1" ht="13.5" thickBot="1">
      <c r="A11" s="21"/>
      <c r="B11" s="417" t="s">
        <v>264</v>
      </c>
      <c r="C11" s="423"/>
      <c r="D11" s="423"/>
      <c r="E11" s="203">
        <v>150</v>
      </c>
      <c r="F11" s="203"/>
      <c r="G11" s="203">
        <v>50</v>
      </c>
      <c r="H11" s="204">
        <f>E11+F11-G11</f>
        <v>100</v>
      </c>
    </row>
    <row r="12" spans="1:8" s="24" customFormat="1" ht="13.5" thickBot="1">
      <c r="A12" s="415" t="s">
        <v>4</v>
      </c>
      <c r="B12" s="416"/>
      <c r="C12" s="416"/>
      <c r="D12" s="416"/>
      <c r="E12" s="205">
        <v>600</v>
      </c>
      <c r="F12" s="205">
        <f>SUM(F8:F11)</f>
        <v>150</v>
      </c>
      <c r="G12" s="205">
        <f>SUM(G8:G11)</f>
        <v>200</v>
      </c>
      <c r="H12" s="206">
        <f>E12+F12-G12</f>
        <v>550</v>
      </c>
    </row>
    <row r="13" spans="1:8" s="24" customFormat="1" ht="12.75">
      <c r="A13" s="98">
        <v>452025</v>
      </c>
      <c r="B13" s="194" t="s">
        <v>265</v>
      </c>
      <c r="C13" s="194"/>
      <c r="D13" s="194"/>
      <c r="E13" s="178"/>
      <c r="F13" s="178"/>
      <c r="G13" s="178"/>
      <c r="H13" s="179"/>
    </row>
    <row r="14" spans="1:8" s="20" customFormat="1" ht="12.75">
      <c r="A14" s="21"/>
      <c r="B14" s="196" t="s">
        <v>266</v>
      </c>
      <c r="C14" s="196"/>
      <c r="D14" s="196"/>
      <c r="E14" s="181">
        <v>7346</v>
      </c>
      <c r="F14" s="181">
        <v>1200</v>
      </c>
      <c r="G14" s="181"/>
      <c r="H14" s="182">
        <f aca="true" t="shared" si="0" ref="H14:H19">E14+F14-G14</f>
        <v>8546</v>
      </c>
    </row>
    <row r="15" spans="1:8" s="20" customFormat="1" ht="12.75">
      <c r="A15" s="198"/>
      <c r="B15" s="48" t="s">
        <v>70</v>
      </c>
      <c r="C15" s="48"/>
      <c r="D15" s="48"/>
      <c r="E15" s="183">
        <v>1469</v>
      </c>
      <c r="F15" s="183">
        <v>240</v>
      </c>
      <c r="G15" s="183"/>
      <c r="H15" s="182">
        <f t="shared" si="0"/>
        <v>1709</v>
      </c>
    </row>
    <row r="16" spans="1:8" s="20" customFormat="1" ht="12.75">
      <c r="A16" s="198"/>
      <c r="B16" s="48" t="s">
        <v>305</v>
      </c>
      <c r="C16" s="48"/>
      <c r="D16" s="48"/>
      <c r="E16" s="183">
        <v>8546</v>
      </c>
      <c r="F16" s="183">
        <v>756</v>
      </c>
      <c r="G16" s="183"/>
      <c r="H16" s="182">
        <f t="shared" si="0"/>
        <v>9302</v>
      </c>
    </row>
    <row r="17" spans="1:8" s="20" customFormat="1" ht="12.75">
      <c r="A17" s="198"/>
      <c r="B17" s="48" t="s">
        <v>70</v>
      </c>
      <c r="C17" s="48"/>
      <c r="D17" s="48"/>
      <c r="E17" s="183">
        <v>1709</v>
      </c>
      <c r="F17" s="183">
        <v>151</v>
      </c>
      <c r="G17" s="183"/>
      <c r="H17" s="182">
        <f t="shared" si="0"/>
        <v>1860</v>
      </c>
    </row>
    <row r="18" spans="1:8" s="20" customFormat="1" ht="13.5" thickBot="1">
      <c r="A18" s="198"/>
      <c r="B18" s="48" t="s">
        <v>267</v>
      </c>
      <c r="C18" s="48"/>
      <c r="D18" s="48"/>
      <c r="E18" s="183">
        <v>72</v>
      </c>
      <c r="F18" s="183">
        <v>15</v>
      </c>
      <c r="G18" s="183"/>
      <c r="H18" s="182">
        <f t="shared" si="0"/>
        <v>87</v>
      </c>
    </row>
    <row r="19" spans="1:8" s="24" customFormat="1" ht="13.5" thickBot="1">
      <c r="A19" s="425" t="s">
        <v>4</v>
      </c>
      <c r="B19" s="426"/>
      <c r="C19" s="426"/>
      <c r="D19" s="426"/>
      <c r="E19" s="184">
        <v>9442</v>
      </c>
      <c r="F19" s="184">
        <f>SUM(F14:F18)</f>
        <v>2362</v>
      </c>
      <c r="G19" s="184"/>
      <c r="H19" s="185">
        <f t="shared" si="0"/>
        <v>11804</v>
      </c>
    </row>
    <row r="20" spans="1:8" s="24" customFormat="1" ht="12.75">
      <c r="A20" s="213">
        <v>552312</v>
      </c>
      <c r="B20" s="197" t="s">
        <v>304</v>
      </c>
      <c r="C20" s="197"/>
      <c r="D20" s="197"/>
      <c r="E20" s="178"/>
      <c r="F20" s="178"/>
      <c r="G20" s="178"/>
      <c r="H20" s="179"/>
    </row>
    <row r="21" spans="1:8" s="20" customFormat="1" ht="12.75">
      <c r="A21" s="101"/>
      <c r="B21" s="47" t="s">
        <v>230</v>
      </c>
      <c r="C21" s="47"/>
      <c r="D21" s="47"/>
      <c r="E21" s="181">
        <v>300</v>
      </c>
      <c r="F21" s="181"/>
      <c r="G21" s="181">
        <v>200</v>
      </c>
      <c r="H21" s="182">
        <f>E21+F21-G21</f>
        <v>100</v>
      </c>
    </row>
    <row r="22" spans="1:8" s="20" customFormat="1" ht="12.75">
      <c r="A22" s="101"/>
      <c r="B22" s="47" t="s">
        <v>70</v>
      </c>
      <c r="C22" s="47"/>
      <c r="D22" s="47"/>
      <c r="E22" s="181">
        <v>519</v>
      </c>
      <c r="F22" s="181"/>
      <c r="G22" s="181">
        <v>40</v>
      </c>
      <c r="H22" s="182">
        <f aca="true" t="shared" si="1" ref="H22:H28">E22+F22-G22</f>
        <v>479</v>
      </c>
    </row>
    <row r="23" spans="1:8" s="20" customFormat="1" ht="12.75">
      <c r="A23" s="101"/>
      <c r="B23" s="47" t="s">
        <v>306</v>
      </c>
      <c r="C23" s="47"/>
      <c r="D23" s="47"/>
      <c r="E23" s="181">
        <v>250</v>
      </c>
      <c r="F23" s="181"/>
      <c r="G23" s="181">
        <v>243</v>
      </c>
      <c r="H23" s="182">
        <f t="shared" si="1"/>
        <v>7</v>
      </c>
    </row>
    <row r="24" spans="1:8" s="20" customFormat="1" ht="12.75">
      <c r="A24" s="49"/>
      <c r="B24" s="47" t="s">
        <v>70</v>
      </c>
      <c r="C24" s="47"/>
      <c r="D24" s="47"/>
      <c r="E24" s="181">
        <v>479</v>
      </c>
      <c r="F24" s="181"/>
      <c r="G24" s="181">
        <v>49</v>
      </c>
      <c r="H24" s="182">
        <f t="shared" si="1"/>
        <v>430</v>
      </c>
    </row>
    <row r="25" spans="1:8" s="20" customFormat="1" ht="12.75">
      <c r="A25" s="49"/>
      <c r="B25" s="47" t="s">
        <v>307</v>
      </c>
      <c r="C25" s="47"/>
      <c r="D25" s="47"/>
      <c r="E25" s="181">
        <v>200</v>
      </c>
      <c r="F25" s="181">
        <v>134</v>
      </c>
      <c r="G25" s="181"/>
      <c r="H25" s="182">
        <f t="shared" si="1"/>
        <v>334</v>
      </c>
    </row>
    <row r="26" spans="1:8" s="20" customFormat="1" ht="12.75">
      <c r="A26" s="49"/>
      <c r="B26" s="47" t="s">
        <v>70</v>
      </c>
      <c r="C26" s="47"/>
      <c r="D26" s="47"/>
      <c r="E26" s="181">
        <v>430</v>
      </c>
      <c r="F26" s="181">
        <v>27</v>
      </c>
      <c r="G26" s="181"/>
      <c r="H26" s="182">
        <f t="shared" si="1"/>
        <v>457</v>
      </c>
    </row>
    <row r="27" spans="1:8" s="20" customFormat="1" ht="12.75">
      <c r="A27" s="49"/>
      <c r="B27" s="47" t="s">
        <v>308</v>
      </c>
      <c r="C27" s="47"/>
      <c r="D27" s="47"/>
      <c r="E27" s="181">
        <v>220</v>
      </c>
      <c r="F27" s="181">
        <v>120</v>
      </c>
      <c r="G27" s="181"/>
      <c r="H27" s="182">
        <f t="shared" si="1"/>
        <v>340</v>
      </c>
    </row>
    <row r="28" spans="1:8" s="20" customFormat="1" ht="13.5" thickBot="1">
      <c r="A28" s="49"/>
      <c r="B28" s="47" t="s">
        <v>70</v>
      </c>
      <c r="C28" s="47"/>
      <c r="D28" s="47"/>
      <c r="E28" s="181">
        <v>457</v>
      </c>
      <c r="F28" s="181">
        <v>24</v>
      </c>
      <c r="G28" s="181"/>
      <c r="H28" s="182">
        <f t="shared" si="1"/>
        <v>481</v>
      </c>
    </row>
    <row r="29" spans="1:8" s="24" customFormat="1" ht="13.5" thickBot="1">
      <c r="A29" s="220" t="s">
        <v>4</v>
      </c>
      <c r="B29" s="221"/>
      <c r="C29" s="221"/>
      <c r="D29" s="221"/>
      <c r="E29" s="184">
        <v>10412</v>
      </c>
      <c r="F29" s="184">
        <f>SUM(F21:F28)</f>
        <v>305</v>
      </c>
      <c r="G29" s="184">
        <f>SUM(G21:G28)</f>
        <v>532</v>
      </c>
      <c r="H29" s="185">
        <f>E29+F29-G29</f>
        <v>10185</v>
      </c>
    </row>
    <row r="30" spans="1:8" s="24" customFormat="1" ht="12.75">
      <c r="A30" s="213">
        <v>552411</v>
      </c>
      <c r="B30" s="197" t="s">
        <v>239</v>
      </c>
      <c r="C30" s="197"/>
      <c r="D30" s="197"/>
      <c r="E30" s="178"/>
      <c r="F30" s="178"/>
      <c r="G30" s="178"/>
      <c r="H30" s="179"/>
    </row>
    <row r="31" spans="1:8" ht="12.75">
      <c r="A31" s="198"/>
      <c r="B31" s="48" t="s">
        <v>268</v>
      </c>
      <c r="C31" s="48"/>
      <c r="D31" s="48"/>
      <c r="E31" s="183">
        <v>2331</v>
      </c>
      <c r="F31" s="183">
        <v>185</v>
      </c>
      <c r="G31" s="183"/>
      <c r="H31" s="186">
        <f>E31+F31-G31</f>
        <v>2516</v>
      </c>
    </row>
    <row r="32" spans="1:8" s="24" customFormat="1" ht="13.5" thickBot="1">
      <c r="A32" s="198"/>
      <c r="B32" s="48" t="s">
        <v>70</v>
      </c>
      <c r="C32" s="48"/>
      <c r="D32" s="48"/>
      <c r="E32" s="183">
        <v>345</v>
      </c>
      <c r="F32" s="183">
        <v>37</v>
      </c>
      <c r="G32" s="183"/>
      <c r="H32" s="186">
        <f>E32+F32-G32</f>
        <v>382</v>
      </c>
    </row>
    <row r="33" spans="1:8" s="24" customFormat="1" ht="13.5" thickBot="1">
      <c r="A33" s="425" t="s">
        <v>4</v>
      </c>
      <c r="B33" s="426"/>
      <c r="C33" s="426"/>
      <c r="D33" s="426"/>
      <c r="E33" s="232">
        <v>2676</v>
      </c>
      <c r="F33" s="184">
        <f>SUM(F31:F32)</f>
        <v>222</v>
      </c>
      <c r="G33" s="184"/>
      <c r="H33" s="185">
        <f>E33+F33-G33</f>
        <v>2898</v>
      </c>
    </row>
    <row r="34" spans="1:8" s="24" customFormat="1" ht="12.75">
      <c r="A34" s="213">
        <v>701015</v>
      </c>
      <c r="B34" s="197" t="s">
        <v>269</v>
      </c>
      <c r="C34" s="197"/>
      <c r="D34" s="197"/>
      <c r="E34" s="288"/>
      <c r="F34" s="178"/>
      <c r="G34" s="178"/>
      <c r="H34" s="179"/>
    </row>
    <row r="35" spans="1:8" s="20" customFormat="1" ht="12.75">
      <c r="A35" s="49"/>
      <c r="B35" s="47" t="s">
        <v>270</v>
      </c>
      <c r="C35" s="47"/>
      <c r="D35" s="47"/>
      <c r="E35" s="285">
        <v>81</v>
      </c>
      <c r="F35" s="181">
        <v>15</v>
      </c>
      <c r="G35" s="181"/>
      <c r="H35" s="182">
        <f>E35+F35-G35</f>
        <v>96</v>
      </c>
    </row>
    <row r="36" spans="1:8" s="20" customFormat="1" ht="12.75">
      <c r="A36" s="49"/>
      <c r="B36" s="47" t="s">
        <v>70</v>
      </c>
      <c r="C36" s="47"/>
      <c r="D36" s="47"/>
      <c r="E36" s="285">
        <v>16</v>
      </c>
      <c r="F36" s="181">
        <v>3</v>
      </c>
      <c r="G36" s="181"/>
      <c r="H36" s="182">
        <f aca="true" t="shared" si="2" ref="H36:H48">E36+F36-G36</f>
        <v>19</v>
      </c>
    </row>
    <row r="37" spans="1:8" s="20" customFormat="1" ht="12.75">
      <c r="A37" s="49"/>
      <c r="B37" s="47" t="s">
        <v>271</v>
      </c>
      <c r="C37" s="47"/>
      <c r="D37" s="47"/>
      <c r="E37" s="285">
        <v>200</v>
      </c>
      <c r="F37" s="181"/>
      <c r="G37" s="181">
        <v>100</v>
      </c>
      <c r="H37" s="182">
        <f t="shared" si="2"/>
        <v>100</v>
      </c>
    </row>
    <row r="38" spans="1:8" s="20" customFormat="1" ht="13.5" thickBot="1">
      <c r="A38" s="49"/>
      <c r="B38" s="47" t="s">
        <v>70</v>
      </c>
      <c r="C38" s="47"/>
      <c r="D38" s="47"/>
      <c r="E38" s="285">
        <v>219</v>
      </c>
      <c r="F38" s="181"/>
      <c r="G38" s="181">
        <v>100</v>
      </c>
      <c r="H38" s="182">
        <f t="shared" si="2"/>
        <v>119</v>
      </c>
    </row>
    <row r="39" spans="1:8" s="20" customFormat="1" ht="13.5" thickBot="1">
      <c r="A39" s="220" t="s">
        <v>4</v>
      </c>
      <c r="B39" s="221"/>
      <c r="C39" s="221"/>
      <c r="D39" s="221"/>
      <c r="E39" s="232">
        <v>2016</v>
      </c>
      <c r="F39" s="184">
        <f>SUM(F35:F38)</f>
        <v>18</v>
      </c>
      <c r="G39" s="184">
        <f>SUM(G35:G38)</f>
        <v>200</v>
      </c>
      <c r="H39" s="185">
        <f t="shared" si="2"/>
        <v>1834</v>
      </c>
    </row>
    <row r="40" spans="1:8" s="24" customFormat="1" ht="12.75">
      <c r="A40" s="213">
        <v>751153</v>
      </c>
      <c r="B40" s="197" t="s">
        <v>191</v>
      </c>
      <c r="C40" s="197"/>
      <c r="D40" s="197"/>
      <c r="E40" s="288"/>
      <c r="F40" s="178"/>
      <c r="G40" s="178"/>
      <c r="H40" s="179"/>
    </row>
    <row r="41" spans="1:8" s="20" customFormat="1" ht="12.75">
      <c r="A41" s="49"/>
      <c r="B41" s="47" t="s">
        <v>272</v>
      </c>
      <c r="C41" s="47"/>
      <c r="D41" s="47"/>
      <c r="E41" s="285">
        <v>1680</v>
      </c>
      <c r="F41" s="181"/>
      <c r="G41" s="181">
        <v>880</v>
      </c>
      <c r="H41" s="182">
        <f t="shared" si="2"/>
        <v>800</v>
      </c>
    </row>
    <row r="42" spans="1:8" s="20" customFormat="1" ht="12.75">
      <c r="A42" s="49"/>
      <c r="B42" s="47" t="s">
        <v>70</v>
      </c>
      <c r="C42" s="47"/>
      <c r="D42" s="47"/>
      <c r="E42" s="285">
        <v>336</v>
      </c>
      <c r="F42" s="181"/>
      <c r="G42" s="181">
        <v>176</v>
      </c>
      <c r="H42" s="182">
        <f t="shared" si="2"/>
        <v>160</v>
      </c>
    </row>
    <row r="43" spans="1:8" s="20" customFormat="1" ht="12.75">
      <c r="A43" s="49"/>
      <c r="B43" s="47" t="s">
        <v>273</v>
      </c>
      <c r="C43" s="47"/>
      <c r="D43" s="47"/>
      <c r="E43" s="285">
        <v>140</v>
      </c>
      <c r="F43" s="181">
        <v>100</v>
      </c>
      <c r="G43" s="181"/>
      <c r="H43" s="182">
        <f t="shared" si="2"/>
        <v>240</v>
      </c>
    </row>
    <row r="44" spans="1:8" s="20" customFormat="1" ht="12.75">
      <c r="A44" s="49"/>
      <c r="B44" s="47" t="s">
        <v>274</v>
      </c>
      <c r="C44" s="47"/>
      <c r="D44" s="47"/>
      <c r="E44" s="285">
        <v>50</v>
      </c>
      <c r="F44" s="181"/>
      <c r="G44" s="181">
        <v>40</v>
      </c>
      <c r="H44" s="182">
        <f t="shared" si="2"/>
        <v>10</v>
      </c>
    </row>
    <row r="45" spans="1:8" s="20" customFormat="1" ht="12.75">
      <c r="A45" s="49"/>
      <c r="B45" s="47" t="s">
        <v>275</v>
      </c>
      <c r="C45" s="47"/>
      <c r="D45" s="47"/>
      <c r="E45" s="285">
        <v>300</v>
      </c>
      <c r="F45" s="181"/>
      <c r="G45" s="181">
        <v>100</v>
      </c>
      <c r="H45" s="182">
        <f t="shared" si="2"/>
        <v>200</v>
      </c>
    </row>
    <row r="46" spans="1:8" s="20" customFormat="1" ht="12.75">
      <c r="A46" s="49"/>
      <c r="B46" s="47" t="s">
        <v>70</v>
      </c>
      <c r="C46" s="47"/>
      <c r="D46" s="47"/>
      <c r="E46" s="285">
        <v>373</v>
      </c>
      <c r="F46" s="181"/>
      <c r="G46" s="181">
        <v>28</v>
      </c>
      <c r="H46" s="182">
        <f t="shared" si="2"/>
        <v>345</v>
      </c>
    </row>
    <row r="47" spans="1:8" s="20" customFormat="1" ht="12.75">
      <c r="A47" s="49"/>
      <c r="B47" s="47" t="s">
        <v>276</v>
      </c>
      <c r="C47" s="47"/>
      <c r="D47" s="47"/>
      <c r="E47" s="285">
        <v>1292</v>
      </c>
      <c r="F47" s="181"/>
      <c r="G47" s="181">
        <v>390</v>
      </c>
      <c r="H47" s="182">
        <f t="shared" si="2"/>
        <v>902</v>
      </c>
    </row>
    <row r="48" spans="1:8" s="20" customFormat="1" ht="13.5" thickBot="1">
      <c r="A48" s="49"/>
      <c r="B48" s="47" t="s">
        <v>277</v>
      </c>
      <c r="C48" s="47"/>
      <c r="D48" s="47"/>
      <c r="E48" s="285"/>
      <c r="F48" s="181">
        <v>2343</v>
      </c>
      <c r="G48" s="181"/>
      <c r="H48" s="182">
        <f t="shared" si="2"/>
        <v>2343</v>
      </c>
    </row>
    <row r="49" spans="1:8" s="20" customFormat="1" ht="13.5" thickBot="1">
      <c r="A49" s="220" t="s">
        <v>4</v>
      </c>
      <c r="B49" s="221"/>
      <c r="C49" s="221"/>
      <c r="D49" s="221"/>
      <c r="E49" s="232">
        <v>34244</v>
      </c>
      <c r="F49" s="184">
        <f>SUM(F41:F48)</f>
        <v>2443</v>
      </c>
      <c r="G49" s="184">
        <f>SUM(G41:G48)</f>
        <v>1614</v>
      </c>
      <c r="H49" s="185">
        <f>E49+F49-G49</f>
        <v>35073</v>
      </c>
    </row>
    <row r="50" spans="1:8" s="20" customFormat="1" ht="12.75">
      <c r="A50" s="197"/>
      <c r="B50" s="197"/>
      <c r="C50" s="197"/>
      <c r="D50" s="197"/>
      <c r="E50" s="288"/>
      <c r="F50" s="178"/>
      <c r="G50" s="178"/>
      <c r="H50" s="178"/>
    </row>
    <row r="51" spans="1:8" s="20" customFormat="1" ht="12.75">
      <c r="A51" s="197"/>
      <c r="B51" s="197"/>
      <c r="C51" s="197"/>
      <c r="D51" s="197"/>
      <c r="E51" s="288"/>
      <c r="F51" s="178"/>
      <c r="G51" s="178"/>
      <c r="H51" s="178"/>
    </row>
    <row r="52" spans="1:8" s="20" customFormat="1" ht="12.75">
      <c r="A52" s="197"/>
      <c r="B52" s="197"/>
      <c r="C52" s="197"/>
      <c r="D52" s="197"/>
      <c r="E52" s="288"/>
      <c r="F52" s="178"/>
      <c r="G52" s="178"/>
      <c r="H52" s="178"/>
    </row>
    <row r="53" spans="1:8" s="20" customFormat="1" ht="12.75">
      <c r="A53" s="197"/>
      <c r="B53" s="197"/>
      <c r="C53" s="197"/>
      <c r="D53" s="197"/>
      <c r="E53" s="288"/>
      <c r="F53" s="178"/>
      <c r="G53" s="178"/>
      <c r="H53" s="178"/>
    </row>
    <row r="54" spans="1:8" s="20" customFormat="1" ht="12.75">
      <c r="A54" s="197"/>
      <c r="B54" s="197"/>
      <c r="C54" s="197"/>
      <c r="D54" s="197"/>
      <c r="E54" s="288"/>
      <c r="F54" s="178"/>
      <c r="G54" s="178"/>
      <c r="H54" s="178"/>
    </row>
    <row r="55" spans="1:8" s="20" customFormat="1" ht="12.75">
      <c r="A55" s="197"/>
      <c r="B55" s="197"/>
      <c r="C55" s="197"/>
      <c r="D55" s="197"/>
      <c r="E55" s="288"/>
      <c r="F55" s="178"/>
      <c r="G55" s="178"/>
      <c r="H55" s="178"/>
    </row>
    <row r="56" spans="1:8" s="20" customFormat="1" ht="12.75">
      <c r="A56" s="197"/>
      <c r="B56" s="197"/>
      <c r="C56" s="197"/>
      <c r="D56" s="197"/>
      <c r="E56" s="288"/>
      <c r="F56" s="178"/>
      <c r="G56" s="178"/>
      <c r="H56" s="178"/>
    </row>
    <row r="57" spans="1:8" s="20" customFormat="1" ht="13.5" thickBot="1">
      <c r="A57" s="197"/>
      <c r="B57" s="197"/>
      <c r="C57" s="197"/>
      <c r="D57" s="197"/>
      <c r="E57" s="288"/>
      <c r="F57" s="178"/>
      <c r="G57" s="178"/>
      <c r="H57" s="178"/>
    </row>
    <row r="58" spans="1:8" s="20" customFormat="1" ht="12.75">
      <c r="A58" s="199">
        <v>751768</v>
      </c>
      <c r="B58" s="174" t="s">
        <v>252</v>
      </c>
      <c r="C58" s="174"/>
      <c r="D58" s="174"/>
      <c r="E58" s="294"/>
      <c r="F58" s="189"/>
      <c r="G58" s="189"/>
      <c r="H58" s="190"/>
    </row>
    <row r="59" spans="1:8" s="20" customFormat="1" ht="12.75">
      <c r="A59" s="49"/>
      <c r="B59" s="47" t="s">
        <v>309</v>
      </c>
      <c r="C59" s="47"/>
      <c r="D59" s="47"/>
      <c r="E59" s="285">
        <v>160</v>
      </c>
      <c r="F59" s="181">
        <v>75</v>
      </c>
      <c r="G59" s="181"/>
      <c r="H59" s="182">
        <f>E59+F59-G59</f>
        <v>235</v>
      </c>
    </row>
    <row r="60" spans="1:8" s="20" customFormat="1" ht="12.75">
      <c r="A60" s="49"/>
      <c r="B60" s="47" t="s">
        <v>223</v>
      </c>
      <c r="C60" s="47"/>
      <c r="D60" s="47"/>
      <c r="E60" s="285">
        <v>2026</v>
      </c>
      <c r="F60" s="181">
        <v>22</v>
      </c>
      <c r="G60" s="181"/>
      <c r="H60" s="182">
        <f aca="true" t="shared" si="3" ref="H60:H67">E60+F60-G60</f>
        <v>2048</v>
      </c>
    </row>
    <row r="61" spans="1:8" s="20" customFormat="1" ht="12.75">
      <c r="A61" s="49"/>
      <c r="B61" s="47" t="s">
        <v>237</v>
      </c>
      <c r="C61" s="47"/>
      <c r="D61" s="47"/>
      <c r="E61" s="285">
        <v>204</v>
      </c>
      <c r="F61" s="181">
        <v>3</v>
      </c>
      <c r="G61" s="181"/>
      <c r="H61" s="182">
        <f t="shared" si="3"/>
        <v>207</v>
      </c>
    </row>
    <row r="62" spans="1:8" s="20" customFormat="1" ht="12.75">
      <c r="A62" s="49"/>
      <c r="B62" s="47" t="s">
        <v>310</v>
      </c>
      <c r="C62" s="47"/>
      <c r="D62" s="47"/>
      <c r="E62" s="285">
        <v>4686</v>
      </c>
      <c r="F62" s="181">
        <v>200</v>
      </c>
      <c r="G62" s="181">
        <v>1660</v>
      </c>
      <c r="H62" s="182">
        <f t="shared" si="3"/>
        <v>3226</v>
      </c>
    </row>
    <row r="63" spans="1:8" s="20" customFormat="1" ht="12.75">
      <c r="A63" s="49"/>
      <c r="B63" s="47" t="s">
        <v>70</v>
      </c>
      <c r="C63" s="47"/>
      <c r="D63" s="47"/>
      <c r="E63" s="285">
        <v>1909</v>
      </c>
      <c r="F63" s="181">
        <v>40</v>
      </c>
      <c r="G63" s="181">
        <v>332</v>
      </c>
      <c r="H63" s="182">
        <f t="shared" si="3"/>
        <v>1617</v>
      </c>
    </row>
    <row r="64" spans="1:8" s="20" customFormat="1" ht="12.75">
      <c r="A64" s="49"/>
      <c r="B64" s="47" t="s">
        <v>307</v>
      </c>
      <c r="C64" s="47"/>
      <c r="D64" s="47"/>
      <c r="E64" s="285">
        <v>310</v>
      </c>
      <c r="F64" s="181"/>
      <c r="G64" s="181">
        <v>134</v>
      </c>
      <c r="H64" s="182">
        <f t="shared" si="3"/>
        <v>176</v>
      </c>
    </row>
    <row r="65" spans="1:8" s="20" customFormat="1" ht="12.75">
      <c r="A65" s="49"/>
      <c r="B65" s="47" t="s">
        <v>70</v>
      </c>
      <c r="C65" s="47"/>
      <c r="D65" s="47"/>
      <c r="E65" s="285">
        <v>1949</v>
      </c>
      <c r="F65" s="181"/>
      <c r="G65" s="181">
        <v>27</v>
      </c>
      <c r="H65" s="182">
        <f t="shared" si="3"/>
        <v>1922</v>
      </c>
    </row>
    <row r="66" spans="1:8" s="20" customFormat="1" ht="12.75">
      <c r="A66" s="49"/>
      <c r="B66" s="47" t="s">
        <v>311</v>
      </c>
      <c r="C66" s="47"/>
      <c r="D66" s="47"/>
      <c r="E66" s="285">
        <v>464</v>
      </c>
      <c r="F66" s="181"/>
      <c r="G66" s="181">
        <v>120</v>
      </c>
      <c r="H66" s="182">
        <f t="shared" si="3"/>
        <v>344</v>
      </c>
    </row>
    <row r="67" spans="1:8" s="20" customFormat="1" ht="13.5" thickBot="1">
      <c r="A67" s="49"/>
      <c r="B67" s="47" t="s">
        <v>70</v>
      </c>
      <c r="C67" s="47"/>
      <c r="D67" s="47"/>
      <c r="E67" s="285">
        <v>1922</v>
      </c>
      <c r="F67" s="181"/>
      <c r="G67" s="181">
        <v>24</v>
      </c>
      <c r="H67" s="182">
        <f t="shared" si="3"/>
        <v>1898</v>
      </c>
    </row>
    <row r="68" spans="1:8" s="20" customFormat="1" ht="13.5" thickBot="1">
      <c r="A68" s="220" t="s">
        <v>4</v>
      </c>
      <c r="B68" s="221"/>
      <c r="C68" s="221"/>
      <c r="D68" s="221"/>
      <c r="E68" s="232">
        <v>22134</v>
      </c>
      <c r="F68" s="184">
        <f>SUM(F59:F67)</f>
        <v>340</v>
      </c>
      <c r="G68" s="184">
        <f>SUM(G59:G67)</f>
        <v>2297</v>
      </c>
      <c r="H68" s="185">
        <f>E68+F68-G68</f>
        <v>20177</v>
      </c>
    </row>
    <row r="69" spans="1:8" s="24" customFormat="1" ht="12.75">
      <c r="A69" s="213" t="s">
        <v>226</v>
      </c>
      <c r="B69" s="197"/>
      <c r="C69" s="197"/>
      <c r="D69" s="197"/>
      <c r="E69" s="178"/>
      <c r="F69" s="178"/>
      <c r="G69" s="178"/>
      <c r="H69" s="179"/>
    </row>
    <row r="70" spans="1:8" s="20" customFormat="1" ht="12.75">
      <c r="A70" s="49"/>
      <c r="B70" s="48" t="s">
        <v>227</v>
      </c>
      <c r="C70" s="47"/>
      <c r="D70" s="47"/>
      <c r="E70" s="187">
        <v>2481</v>
      </c>
      <c r="F70" s="181">
        <v>664</v>
      </c>
      <c r="G70" s="181"/>
      <c r="H70" s="182">
        <f aca="true" t="shared" si="4" ref="H70:H79">E70+F70-G70</f>
        <v>3145</v>
      </c>
    </row>
    <row r="71" spans="1:8" s="20" customFormat="1" ht="12.75">
      <c r="A71" s="49"/>
      <c r="B71" s="48" t="s">
        <v>223</v>
      </c>
      <c r="C71" s="47"/>
      <c r="D71" s="47"/>
      <c r="E71" s="187">
        <v>744</v>
      </c>
      <c r="F71" s="181">
        <v>171</v>
      </c>
      <c r="G71" s="181"/>
      <c r="H71" s="182">
        <f t="shared" si="4"/>
        <v>915</v>
      </c>
    </row>
    <row r="72" spans="1:8" s="20" customFormat="1" ht="12.75">
      <c r="A72" s="49"/>
      <c r="B72" s="48" t="s">
        <v>224</v>
      </c>
      <c r="C72" s="47"/>
      <c r="D72" s="47"/>
      <c r="E72" s="187">
        <v>74</v>
      </c>
      <c r="F72" s="181">
        <v>21</v>
      </c>
      <c r="G72" s="181"/>
      <c r="H72" s="182">
        <f t="shared" si="4"/>
        <v>95</v>
      </c>
    </row>
    <row r="73" spans="1:8" s="20" customFormat="1" ht="12.75">
      <c r="A73" s="49"/>
      <c r="B73" s="48" t="s">
        <v>225</v>
      </c>
      <c r="C73" s="47"/>
      <c r="D73" s="47"/>
      <c r="E73" s="187">
        <v>77</v>
      </c>
      <c r="F73" s="181">
        <v>22</v>
      </c>
      <c r="G73" s="181"/>
      <c r="H73" s="182">
        <f t="shared" si="4"/>
        <v>99</v>
      </c>
    </row>
    <row r="74" spans="1:8" s="20" customFormat="1" ht="12.75">
      <c r="A74" s="49"/>
      <c r="B74" s="48" t="s">
        <v>230</v>
      </c>
      <c r="C74" s="47"/>
      <c r="D74" s="47"/>
      <c r="E74" s="187">
        <v>150</v>
      </c>
      <c r="F74" s="181"/>
      <c r="G74" s="181">
        <v>50</v>
      </c>
      <c r="H74" s="182">
        <f t="shared" si="4"/>
        <v>100</v>
      </c>
    </row>
    <row r="75" spans="1:8" s="20" customFormat="1" ht="12.75">
      <c r="A75" s="49"/>
      <c r="B75" s="48" t="s">
        <v>70</v>
      </c>
      <c r="C75" s="47"/>
      <c r="D75" s="47"/>
      <c r="E75" s="187">
        <v>215</v>
      </c>
      <c r="F75" s="181"/>
      <c r="G75" s="181">
        <v>10</v>
      </c>
      <c r="H75" s="182">
        <f t="shared" si="4"/>
        <v>205</v>
      </c>
    </row>
    <row r="76" spans="1:8" s="20" customFormat="1" ht="12.75">
      <c r="A76" s="49"/>
      <c r="B76" s="48" t="s">
        <v>278</v>
      </c>
      <c r="C76" s="47"/>
      <c r="D76" s="47"/>
      <c r="E76" s="187">
        <v>60</v>
      </c>
      <c r="F76" s="181"/>
      <c r="G76" s="181">
        <v>60</v>
      </c>
      <c r="H76" s="182">
        <f t="shared" si="4"/>
        <v>0</v>
      </c>
    </row>
    <row r="77" spans="1:8" s="20" customFormat="1" ht="12.75">
      <c r="A77" s="49"/>
      <c r="B77" s="48" t="s">
        <v>279</v>
      </c>
      <c r="C77" s="47"/>
      <c r="D77" s="47"/>
      <c r="E77" s="187"/>
      <c r="F77" s="181">
        <v>93</v>
      </c>
      <c r="G77" s="181"/>
      <c r="H77" s="182">
        <f t="shared" si="4"/>
        <v>93</v>
      </c>
    </row>
    <row r="78" spans="1:8" s="20" customFormat="1" ht="13.5" thickBot="1">
      <c r="A78" s="49"/>
      <c r="B78" s="48" t="s">
        <v>70</v>
      </c>
      <c r="C78" s="47"/>
      <c r="D78" s="47"/>
      <c r="E78" s="187">
        <v>205</v>
      </c>
      <c r="F78" s="181">
        <v>19</v>
      </c>
      <c r="G78" s="181"/>
      <c r="H78" s="182">
        <f t="shared" si="4"/>
        <v>224</v>
      </c>
    </row>
    <row r="79" spans="1:8" s="24" customFormat="1" ht="13.5" thickBot="1">
      <c r="A79" s="425" t="s">
        <v>4</v>
      </c>
      <c r="B79" s="426"/>
      <c r="C79" s="426"/>
      <c r="D79" s="426"/>
      <c r="E79" s="184">
        <v>4781</v>
      </c>
      <c r="F79" s="184">
        <f>SUM(F70:F78)</f>
        <v>990</v>
      </c>
      <c r="G79" s="184">
        <f>SUM(G70:G78)</f>
        <v>120</v>
      </c>
      <c r="H79" s="185">
        <f t="shared" si="4"/>
        <v>5651</v>
      </c>
    </row>
    <row r="80" spans="1:8" s="1" customFormat="1" ht="12.75">
      <c r="A80" s="213">
        <v>751867</v>
      </c>
      <c r="B80" s="197" t="s">
        <v>280</v>
      </c>
      <c r="C80" s="197"/>
      <c r="D80" s="197"/>
      <c r="E80" s="183"/>
      <c r="F80" s="183"/>
      <c r="G80" s="183"/>
      <c r="H80" s="179"/>
    </row>
    <row r="81" spans="1:8" s="16" customFormat="1" ht="12.75">
      <c r="A81" s="49"/>
      <c r="B81" s="48" t="s">
        <v>281</v>
      </c>
      <c r="C81" s="47"/>
      <c r="D81" s="47"/>
      <c r="E81" s="181">
        <v>55</v>
      </c>
      <c r="F81" s="181"/>
      <c r="G81" s="181">
        <v>50</v>
      </c>
      <c r="H81" s="182">
        <f>E81+F81-G81</f>
        <v>5</v>
      </c>
    </row>
    <row r="82" spans="1:8" s="16" customFormat="1" ht="12.75">
      <c r="A82" s="49"/>
      <c r="B82" s="48" t="s">
        <v>282</v>
      </c>
      <c r="C82" s="47"/>
      <c r="D82" s="47"/>
      <c r="E82" s="181"/>
      <c r="F82" s="181">
        <v>40</v>
      </c>
      <c r="G82" s="181"/>
      <c r="H82" s="182">
        <v>40</v>
      </c>
    </row>
    <row r="83" spans="1:8" s="16" customFormat="1" ht="13.5" thickBot="1">
      <c r="A83" s="49"/>
      <c r="B83" s="48" t="s">
        <v>70</v>
      </c>
      <c r="C83" s="47"/>
      <c r="D83" s="47"/>
      <c r="E83" s="181"/>
      <c r="F83" s="181">
        <v>10</v>
      </c>
      <c r="G83" s="181"/>
      <c r="H83" s="182">
        <v>10</v>
      </c>
    </row>
    <row r="84" spans="1:8" s="14" customFormat="1" ht="13.5" thickBot="1">
      <c r="A84" s="425" t="s">
        <v>4</v>
      </c>
      <c r="B84" s="426"/>
      <c r="C84" s="426"/>
      <c r="D84" s="426"/>
      <c r="E84" s="184">
        <v>174</v>
      </c>
      <c r="F84" s="184">
        <f>SUM(F81:F83)</f>
        <v>50</v>
      </c>
      <c r="G84" s="184">
        <v>50</v>
      </c>
      <c r="H84" s="185">
        <f>E84+F84-G84</f>
        <v>174</v>
      </c>
    </row>
    <row r="85" spans="1:8" s="1" customFormat="1" ht="12.75">
      <c r="A85" s="213">
        <v>751878</v>
      </c>
      <c r="B85" s="197" t="s">
        <v>283</v>
      </c>
      <c r="C85" s="197"/>
      <c r="D85" s="197"/>
      <c r="E85" s="183"/>
      <c r="F85" s="183"/>
      <c r="G85" s="183"/>
      <c r="H85" s="179"/>
    </row>
    <row r="86" spans="1:8" s="20" customFormat="1" ht="12.75">
      <c r="A86" s="49"/>
      <c r="B86" s="48" t="s">
        <v>284</v>
      </c>
      <c r="C86" s="47"/>
      <c r="D86" s="47"/>
      <c r="E86" s="181">
        <v>384</v>
      </c>
      <c r="F86" s="181"/>
      <c r="G86" s="181">
        <v>300</v>
      </c>
      <c r="H86" s="182">
        <f>E86+F86-G86</f>
        <v>84</v>
      </c>
    </row>
    <row r="87" spans="1:8" s="20" customFormat="1" ht="12.75">
      <c r="A87" s="49"/>
      <c r="B87" s="48" t="s">
        <v>285</v>
      </c>
      <c r="C87" s="47"/>
      <c r="D87" s="47"/>
      <c r="E87" s="181">
        <v>1313</v>
      </c>
      <c r="F87" s="181">
        <v>250</v>
      </c>
      <c r="G87" s="181"/>
      <c r="H87" s="182">
        <f>E87+F87-G87</f>
        <v>1563</v>
      </c>
    </row>
    <row r="88" spans="1:8" s="24" customFormat="1" ht="13.5" thickBot="1">
      <c r="A88" s="49"/>
      <c r="B88" s="48" t="s">
        <v>70</v>
      </c>
      <c r="C88" s="47"/>
      <c r="D88" s="47"/>
      <c r="E88" s="181">
        <v>263</v>
      </c>
      <c r="F88" s="181">
        <v>50</v>
      </c>
      <c r="G88" s="183"/>
      <c r="H88" s="182">
        <f>E88+F88-G88</f>
        <v>313</v>
      </c>
    </row>
    <row r="89" spans="1:8" s="24" customFormat="1" ht="13.5" thickBot="1">
      <c r="A89" s="425" t="s">
        <v>4</v>
      </c>
      <c r="B89" s="426"/>
      <c r="C89" s="426"/>
      <c r="D89" s="426"/>
      <c r="E89" s="184">
        <v>3589</v>
      </c>
      <c r="F89" s="184">
        <f>SUM(F86:F88)</f>
        <v>300</v>
      </c>
      <c r="G89" s="184">
        <f>SUM(G86:G88)</f>
        <v>300</v>
      </c>
      <c r="H89" s="185">
        <f>E89+F89-G89</f>
        <v>3589</v>
      </c>
    </row>
    <row r="90" spans="1:8" s="24" customFormat="1" ht="12.75">
      <c r="A90" s="199">
        <v>751922</v>
      </c>
      <c r="B90" s="200" t="s">
        <v>286</v>
      </c>
      <c r="C90" s="200"/>
      <c r="D90" s="200"/>
      <c r="E90" s="189"/>
      <c r="F90" s="189"/>
      <c r="G90" s="189"/>
      <c r="H90" s="190"/>
    </row>
    <row r="91" spans="1:8" s="20" customFormat="1" ht="13.5" thickBot="1">
      <c r="A91" s="101"/>
      <c r="B91" s="102" t="s">
        <v>287</v>
      </c>
      <c r="C91" s="102"/>
      <c r="D91" s="102"/>
      <c r="E91" s="181"/>
      <c r="F91" s="188">
        <v>24342</v>
      </c>
      <c r="G91" s="181"/>
      <c r="H91" s="182">
        <v>24342</v>
      </c>
    </row>
    <row r="92" spans="1:8" s="24" customFormat="1" ht="13.5" thickBot="1">
      <c r="A92" s="425" t="s">
        <v>4</v>
      </c>
      <c r="B92" s="426"/>
      <c r="C92" s="426"/>
      <c r="D92" s="426"/>
      <c r="E92" s="184"/>
      <c r="F92" s="184">
        <f>SUM(F91:F91)</f>
        <v>24342</v>
      </c>
      <c r="G92" s="184"/>
      <c r="H92" s="185">
        <f>E92+F92-G92</f>
        <v>24342</v>
      </c>
    </row>
    <row r="93" spans="1:8" s="24" customFormat="1" ht="12.75">
      <c r="A93" s="199">
        <v>801115</v>
      </c>
      <c r="B93" s="174" t="s">
        <v>228</v>
      </c>
      <c r="C93" s="174"/>
      <c r="D93" s="174"/>
      <c r="E93" s="189"/>
      <c r="F93" s="189"/>
      <c r="G93" s="189"/>
      <c r="H93" s="190"/>
    </row>
    <row r="94" spans="1:8" s="20" customFormat="1" ht="12.75">
      <c r="A94" s="101"/>
      <c r="B94" s="47" t="s">
        <v>324</v>
      </c>
      <c r="C94" s="47"/>
      <c r="D94" s="47"/>
      <c r="E94" s="181">
        <v>300</v>
      </c>
      <c r="F94" s="181"/>
      <c r="G94" s="181">
        <v>40</v>
      </c>
      <c r="H94" s="182">
        <f aca="true" t="shared" si="5" ref="H94:H99">E94+F94-G94</f>
        <v>260</v>
      </c>
    </row>
    <row r="95" spans="1:8" s="20" customFormat="1" ht="12.75">
      <c r="A95" s="101"/>
      <c r="B95" s="47" t="s">
        <v>70</v>
      </c>
      <c r="C95" s="47"/>
      <c r="D95" s="47"/>
      <c r="E95" s="181">
        <v>60</v>
      </c>
      <c r="F95" s="181"/>
      <c r="G95" s="181">
        <v>8</v>
      </c>
      <c r="H95" s="182">
        <f t="shared" si="5"/>
        <v>52</v>
      </c>
    </row>
    <row r="96" spans="1:8" s="20" customFormat="1" ht="12.75">
      <c r="A96" s="49"/>
      <c r="B96" s="47" t="s">
        <v>312</v>
      </c>
      <c r="C96" s="47"/>
      <c r="D96" s="47"/>
      <c r="E96" s="181">
        <v>400</v>
      </c>
      <c r="F96" s="181">
        <v>499</v>
      </c>
      <c r="G96" s="181"/>
      <c r="H96" s="182">
        <f t="shared" si="5"/>
        <v>899</v>
      </c>
    </row>
    <row r="97" spans="1:8" s="20" customFormat="1" ht="12.75">
      <c r="A97" s="49"/>
      <c r="B97" s="47" t="s">
        <v>70</v>
      </c>
      <c r="C97" s="47"/>
      <c r="D97" s="47"/>
      <c r="E97" s="181">
        <v>209</v>
      </c>
      <c r="F97" s="181">
        <v>57</v>
      </c>
      <c r="G97" s="181"/>
      <c r="H97" s="182">
        <f t="shared" si="5"/>
        <v>266</v>
      </c>
    </row>
    <row r="98" spans="1:8" s="20" customFormat="1" ht="13.5" thickBot="1">
      <c r="A98" s="49"/>
      <c r="B98" s="47" t="s">
        <v>313</v>
      </c>
      <c r="C98" s="47"/>
      <c r="D98" s="47"/>
      <c r="E98" s="181">
        <v>378</v>
      </c>
      <c r="F98" s="181"/>
      <c r="G98" s="181">
        <v>216</v>
      </c>
      <c r="H98" s="182">
        <f t="shared" si="5"/>
        <v>162</v>
      </c>
    </row>
    <row r="99" spans="1:8" s="24" customFormat="1" ht="13.5" thickBot="1">
      <c r="A99" s="220" t="s">
        <v>4</v>
      </c>
      <c r="B99" s="221"/>
      <c r="C99" s="221"/>
      <c r="D99" s="221"/>
      <c r="E99" s="184">
        <v>36804</v>
      </c>
      <c r="F99" s="184">
        <f>SUM(F96:F98)</f>
        <v>556</v>
      </c>
      <c r="G99" s="184">
        <f>SUM(G94:G98)</f>
        <v>264</v>
      </c>
      <c r="H99" s="185">
        <f t="shared" si="5"/>
        <v>37096</v>
      </c>
    </row>
    <row r="100" spans="1:8" s="24" customFormat="1" ht="12.75">
      <c r="A100" s="212">
        <v>801214</v>
      </c>
      <c r="B100" s="227" t="s">
        <v>82</v>
      </c>
      <c r="C100" s="227"/>
      <c r="D100" s="227"/>
      <c r="E100" s="227"/>
      <c r="F100" s="227"/>
      <c r="G100" s="227"/>
      <c r="H100" s="228"/>
    </row>
    <row r="101" spans="1:8" s="20" customFormat="1" ht="12.75">
      <c r="A101" s="218"/>
      <c r="B101" s="16" t="s">
        <v>288</v>
      </c>
      <c r="C101" s="16"/>
      <c r="D101" s="16"/>
      <c r="E101" s="16">
        <v>732</v>
      </c>
      <c r="F101" s="16">
        <v>117</v>
      </c>
      <c r="G101" s="16"/>
      <c r="H101" s="286">
        <f aca="true" t="shared" si="6" ref="H101:H107">E101+F101-G101</f>
        <v>849</v>
      </c>
    </row>
    <row r="102" spans="1:8" s="20" customFormat="1" ht="12.75">
      <c r="A102" s="218"/>
      <c r="B102" s="16" t="s">
        <v>70</v>
      </c>
      <c r="C102" s="16"/>
      <c r="D102" s="16"/>
      <c r="E102" s="16">
        <v>621</v>
      </c>
      <c r="F102" s="16">
        <v>23</v>
      </c>
      <c r="G102" s="16"/>
      <c r="H102" s="286">
        <f t="shared" si="6"/>
        <v>644</v>
      </c>
    </row>
    <row r="103" spans="1:8" s="20" customFormat="1" ht="12.75">
      <c r="A103" s="218"/>
      <c r="B103" s="16" t="s">
        <v>289</v>
      </c>
      <c r="C103" s="16"/>
      <c r="D103" s="16"/>
      <c r="E103" s="16">
        <v>849</v>
      </c>
      <c r="F103" s="16"/>
      <c r="G103" s="16">
        <v>237</v>
      </c>
      <c r="H103" s="286">
        <f t="shared" si="6"/>
        <v>612</v>
      </c>
    </row>
    <row r="104" spans="1:8" s="20" customFormat="1" ht="12.75">
      <c r="A104" s="218"/>
      <c r="B104" s="287" t="s">
        <v>70</v>
      </c>
      <c r="C104" s="16"/>
      <c r="D104" s="16"/>
      <c r="E104" s="287">
        <v>644</v>
      </c>
      <c r="F104" s="16"/>
      <c r="G104" s="16">
        <v>47</v>
      </c>
      <c r="H104" s="286">
        <f t="shared" si="6"/>
        <v>597</v>
      </c>
    </row>
    <row r="105" spans="1:8" ht="12.75">
      <c r="A105" s="2"/>
      <c r="B105" s="225" t="s">
        <v>290</v>
      </c>
      <c r="C105" s="1"/>
      <c r="D105" s="1"/>
      <c r="E105" s="1"/>
      <c r="F105" s="1">
        <v>237</v>
      </c>
      <c r="G105" s="1"/>
      <c r="H105" s="286">
        <f t="shared" si="6"/>
        <v>237</v>
      </c>
    </row>
    <row r="106" spans="1:8" ht="13.5" thickBot="1">
      <c r="A106" s="2"/>
      <c r="B106" s="225" t="s">
        <v>70</v>
      </c>
      <c r="C106" s="1"/>
      <c r="D106" s="1"/>
      <c r="E106" s="1"/>
      <c r="F106" s="225">
        <v>47</v>
      </c>
      <c r="G106" s="1"/>
      <c r="H106" s="286">
        <f t="shared" si="6"/>
        <v>47</v>
      </c>
    </row>
    <row r="107" spans="1:8" s="24" customFormat="1" ht="13.5" thickBot="1">
      <c r="A107" s="415" t="s">
        <v>4</v>
      </c>
      <c r="B107" s="420"/>
      <c r="C107" s="420"/>
      <c r="D107" s="5"/>
      <c r="E107" s="231">
        <v>46836</v>
      </c>
      <c r="F107" s="231">
        <f>SUM(F101:F106)</f>
        <v>424</v>
      </c>
      <c r="G107" s="231">
        <f>SUM(G101:G106)</f>
        <v>284</v>
      </c>
      <c r="H107" s="191">
        <f t="shared" si="6"/>
        <v>46976</v>
      </c>
    </row>
    <row r="108" spans="1:8" s="24" customFormat="1" ht="12.75">
      <c r="A108" s="194"/>
      <c r="B108" s="194"/>
      <c r="C108" s="194"/>
      <c r="D108" s="14"/>
      <c r="E108" s="306"/>
      <c r="F108" s="306"/>
      <c r="G108" s="306"/>
      <c r="H108" s="288"/>
    </row>
    <row r="109" spans="1:8" s="24" customFormat="1" ht="12.75">
      <c r="A109" s="194"/>
      <c r="B109" s="194"/>
      <c r="C109" s="194"/>
      <c r="D109" s="14"/>
      <c r="E109" s="306"/>
      <c r="F109" s="306"/>
      <c r="G109" s="306"/>
      <c r="H109" s="288"/>
    </row>
    <row r="110" spans="1:8" s="24" customFormat="1" ht="12.75">
      <c r="A110" s="194"/>
      <c r="B110" s="194"/>
      <c r="C110" s="194"/>
      <c r="D110" s="14"/>
      <c r="E110" s="306"/>
      <c r="F110" s="306"/>
      <c r="G110" s="306"/>
      <c r="H110" s="288"/>
    </row>
    <row r="111" spans="1:8" s="24" customFormat="1" ht="12.75">
      <c r="A111" s="194"/>
      <c r="B111" s="194"/>
      <c r="C111" s="194"/>
      <c r="D111" s="14"/>
      <c r="E111" s="306"/>
      <c r="F111" s="306"/>
      <c r="G111" s="306"/>
      <c r="H111" s="288"/>
    </row>
    <row r="112" spans="1:8" s="24" customFormat="1" ht="13.5" thickBot="1">
      <c r="A112" s="194"/>
      <c r="B112" s="194"/>
      <c r="C112" s="194"/>
      <c r="D112" s="14"/>
      <c r="E112" s="306"/>
      <c r="F112" s="306"/>
      <c r="G112" s="306"/>
      <c r="H112" s="288"/>
    </row>
    <row r="113" spans="1:8" s="24" customFormat="1" ht="12.75">
      <c r="A113" s="212">
        <v>851297</v>
      </c>
      <c r="B113" s="180" t="s">
        <v>291</v>
      </c>
      <c r="C113" s="180"/>
      <c r="D113" s="180"/>
      <c r="E113" s="189"/>
      <c r="F113" s="189"/>
      <c r="G113" s="189"/>
      <c r="H113" s="190"/>
    </row>
    <row r="114" spans="1:8" s="20" customFormat="1" ht="12.75">
      <c r="A114" s="218"/>
      <c r="B114" s="176" t="s">
        <v>292</v>
      </c>
      <c r="C114" s="176"/>
      <c r="D114" s="176"/>
      <c r="E114" s="181">
        <v>450</v>
      </c>
      <c r="F114" s="181"/>
      <c r="G114" s="181">
        <v>200</v>
      </c>
      <c r="H114" s="182">
        <f>E114+F114-G114</f>
        <v>250</v>
      </c>
    </row>
    <row r="115" spans="1:8" s="24" customFormat="1" ht="13.5" thickBot="1">
      <c r="A115" s="307"/>
      <c r="B115" s="195" t="s">
        <v>70</v>
      </c>
      <c r="C115" s="195"/>
      <c r="D115" s="195"/>
      <c r="E115" s="308">
        <v>187</v>
      </c>
      <c r="F115" s="308"/>
      <c r="G115" s="308">
        <v>40</v>
      </c>
      <c r="H115" s="309">
        <f>E115+F115-G115</f>
        <v>147</v>
      </c>
    </row>
    <row r="116" spans="1:8" s="20" customFormat="1" ht="13.5" thickBot="1">
      <c r="A116" s="425" t="s">
        <v>4</v>
      </c>
      <c r="B116" s="426"/>
      <c r="C116" s="426"/>
      <c r="D116" s="426"/>
      <c r="E116" s="184">
        <v>5213</v>
      </c>
      <c r="F116" s="184"/>
      <c r="G116" s="184">
        <v>240</v>
      </c>
      <c r="H116" s="185">
        <f>E116+F116-G116</f>
        <v>4973</v>
      </c>
    </row>
    <row r="117" spans="1:8" s="14" customFormat="1" ht="12.75">
      <c r="A117" s="212">
        <v>853255</v>
      </c>
      <c r="B117" s="180" t="s">
        <v>256</v>
      </c>
      <c r="C117" s="180"/>
      <c r="D117" s="180"/>
      <c r="E117" s="189"/>
      <c r="F117" s="189"/>
      <c r="G117" s="189"/>
      <c r="H117" s="190"/>
    </row>
    <row r="118" spans="1:8" s="24" customFormat="1" ht="13.5" thickBot="1">
      <c r="A118" s="223"/>
      <c r="B118" s="195" t="s">
        <v>268</v>
      </c>
      <c r="C118" s="195"/>
      <c r="D118" s="195"/>
      <c r="E118" s="222">
        <v>711</v>
      </c>
      <c r="F118" s="222"/>
      <c r="G118" s="222">
        <v>50</v>
      </c>
      <c r="H118" s="224">
        <f>E118+F118-G118</f>
        <v>661</v>
      </c>
    </row>
    <row r="119" spans="1:8" s="24" customFormat="1" ht="13.5" thickBot="1">
      <c r="A119" s="415" t="s">
        <v>4</v>
      </c>
      <c r="B119" s="420"/>
      <c r="C119" s="420"/>
      <c r="D119" s="420"/>
      <c r="E119" s="184">
        <v>818</v>
      </c>
      <c r="F119" s="184"/>
      <c r="G119" s="184">
        <v>50</v>
      </c>
      <c r="H119" s="185">
        <f>E119+F119-G119</f>
        <v>768</v>
      </c>
    </row>
    <row r="120" spans="1:8" ht="12.75">
      <c r="A120" s="213">
        <v>853266</v>
      </c>
      <c r="B120" s="197" t="s">
        <v>293</v>
      </c>
      <c r="C120" s="197"/>
      <c r="D120" s="197"/>
      <c r="E120" s="183"/>
      <c r="F120" s="183"/>
      <c r="G120" s="183"/>
      <c r="H120" s="186"/>
    </row>
    <row r="121" spans="1:8" s="20" customFormat="1" ht="12.75">
      <c r="A121" s="101"/>
      <c r="B121" s="47" t="s">
        <v>294</v>
      </c>
      <c r="C121" s="47"/>
      <c r="D121" s="47"/>
      <c r="E121" s="181"/>
      <c r="F121" s="181">
        <v>150</v>
      </c>
      <c r="G121" s="181"/>
      <c r="H121" s="182">
        <f>E121+F121-G121</f>
        <v>150</v>
      </c>
    </row>
    <row r="122" spans="1:8" s="20" customFormat="1" ht="12.75">
      <c r="A122" s="101"/>
      <c r="B122" s="47" t="s">
        <v>295</v>
      </c>
      <c r="C122" s="47"/>
      <c r="D122" s="47"/>
      <c r="E122" s="181"/>
      <c r="F122" s="181">
        <v>39</v>
      </c>
      <c r="G122" s="181"/>
      <c r="H122" s="182">
        <f>E122+F122-G122</f>
        <v>39</v>
      </c>
    </row>
    <row r="123" spans="1:8" s="20" customFormat="1" ht="12.75">
      <c r="A123" s="101"/>
      <c r="B123" s="47" t="s">
        <v>296</v>
      </c>
      <c r="C123" s="47"/>
      <c r="D123" s="47"/>
      <c r="E123" s="181">
        <v>627</v>
      </c>
      <c r="F123" s="181"/>
      <c r="G123" s="181">
        <v>300</v>
      </c>
      <c r="H123" s="182">
        <f>E123+F123-G123</f>
        <v>327</v>
      </c>
    </row>
    <row r="124" spans="1:8" s="20" customFormat="1" ht="13.5" thickBot="1">
      <c r="A124" s="49"/>
      <c r="B124" s="47" t="s">
        <v>70</v>
      </c>
      <c r="C124" s="47"/>
      <c r="D124" s="47"/>
      <c r="E124" s="181">
        <v>582</v>
      </c>
      <c r="F124" s="181"/>
      <c r="G124" s="181">
        <v>60</v>
      </c>
      <c r="H124" s="182">
        <f>E124+F124-G124</f>
        <v>522</v>
      </c>
    </row>
    <row r="125" spans="1:8" s="24" customFormat="1" ht="13.5" thickBot="1">
      <c r="A125" s="425" t="s">
        <v>4</v>
      </c>
      <c r="B125" s="426"/>
      <c r="C125" s="426"/>
      <c r="D125" s="426"/>
      <c r="E125" s="184">
        <v>10242</v>
      </c>
      <c r="F125" s="184">
        <f>SUM(F121:F124)</f>
        <v>189</v>
      </c>
      <c r="G125" s="184">
        <f>SUM(G121:G124)</f>
        <v>360</v>
      </c>
      <c r="H125" s="185">
        <f>E125+F125-G125</f>
        <v>10071</v>
      </c>
    </row>
    <row r="126" spans="1:8" s="24" customFormat="1" ht="12.75">
      <c r="A126" s="213">
        <v>853311</v>
      </c>
      <c r="B126" s="197" t="s">
        <v>229</v>
      </c>
      <c r="C126" s="197"/>
      <c r="D126" s="197"/>
      <c r="E126" s="183"/>
      <c r="F126" s="183"/>
      <c r="G126" s="183"/>
      <c r="H126" s="186"/>
    </row>
    <row r="127" spans="1:8" s="20" customFormat="1" ht="13.5" thickBot="1">
      <c r="A127" s="49"/>
      <c r="B127" s="47" t="s">
        <v>6</v>
      </c>
      <c r="C127" s="47"/>
      <c r="D127" s="47"/>
      <c r="E127" s="181">
        <v>219</v>
      </c>
      <c r="F127" s="181">
        <v>64</v>
      </c>
      <c r="G127" s="181"/>
      <c r="H127" s="182">
        <f>E127+F127-G127</f>
        <v>283</v>
      </c>
    </row>
    <row r="128" spans="1:8" s="24" customFormat="1" ht="13.5" thickBot="1">
      <c r="A128" s="425" t="s">
        <v>4</v>
      </c>
      <c r="B128" s="426"/>
      <c r="C128" s="426"/>
      <c r="D128" s="426"/>
      <c r="E128" s="184">
        <v>335</v>
      </c>
      <c r="F128" s="184">
        <v>64</v>
      </c>
      <c r="G128" s="184"/>
      <c r="H128" s="185">
        <f>E128+F128-G128</f>
        <v>399</v>
      </c>
    </row>
    <row r="129" spans="1:8" s="24" customFormat="1" ht="12.75">
      <c r="A129" s="213">
        <v>853333</v>
      </c>
      <c r="B129" s="197" t="s">
        <v>297</v>
      </c>
      <c r="C129" s="197"/>
      <c r="D129" s="197"/>
      <c r="E129" s="178"/>
      <c r="F129" s="178"/>
      <c r="G129" s="178"/>
      <c r="H129" s="179"/>
    </row>
    <row r="130" spans="1:8" s="20" customFormat="1" ht="13.5" thickBot="1">
      <c r="A130" s="49"/>
      <c r="B130" s="47" t="s">
        <v>298</v>
      </c>
      <c r="C130" s="47"/>
      <c r="D130" s="47"/>
      <c r="E130" s="181">
        <v>268</v>
      </c>
      <c r="F130" s="181">
        <v>86</v>
      </c>
      <c r="G130" s="181"/>
      <c r="H130" s="182">
        <f>E130+F130-G130</f>
        <v>354</v>
      </c>
    </row>
    <row r="131" spans="1:8" s="24" customFormat="1" ht="13.5" thickBot="1">
      <c r="A131" s="220" t="s">
        <v>4</v>
      </c>
      <c r="B131" s="221"/>
      <c r="C131" s="221"/>
      <c r="D131" s="221"/>
      <c r="E131" s="184">
        <v>268</v>
      </c>
      <c r="F131" s="184">
        <v>86</v>
      </c>
      <c r="G131" s="184"/>
      <c r="H131" s="185">
        <f>E131+F131-G131</f>
        <v>354</v>
      </c>
    </row>
    <row r="132" spans="1:8" ht="12.75">
      <c r="A132" s="213">
        <v>853344</v>
      </c>
      <c r="B132" s="197" t="s">
        <v>299</v>
      </c>
      <c r="C132" s="197"/>
      <c r="D132" s="197"/>
      <c r="E132" s="183"/>
      <c r="F132" s="183"/>
      <c r="G132" s="183"/>
      <c r="H132" s="186"/>
    </row>
    <row r="133" spans="1:8" s="20" customFormat="1" ht="12.75">
      <c r="A133" s="49"/>
      <c r="B133" s="47" t="s">
        <v>300</v>
      </c>
      <c r="C133" s="47"/>
      <c r="D133" s="47"/>
      <c r="E133" s="181">
        <v>100</v>
      </c>
      <c r="F133" s="181"/>
      <c r="G133" s="181">
        <v>100</v>
      </c>
      <c r="H133" s="182">
        <f>E133+F133-G133</f>
        <v>0</v>
      </c>
    </row>
    <row r="134" spans="1:8" s="20" customFormat="1" ht="12.75">
      <c r="A134" s="49"/>
      <c r="B134" s="47" t="s">
        <v>301</v>
      </c>
      <c r="C134" s="47"/>
      <c r="D134" s="47"/>
      <c r="E134" s="181">
        <v>450</v>
      </c>
      <c r="F134" s="181"/>
      <c r="G134" s="181">
        <v>50</v>
      </c>
      <c r="H134" s="182">
        <f>E134+F134-G134</f>
        <v>400</v>
      </c>
    </row>
    <row r="135" spans="1:8" s="20" customFormat="1" ht="12.75">
      <c r="A135" s="49"/>
      <c r="B135" s="47" t="s">
        <v>302</v>
      </c>
      <c r="C135" s="47"/>
      <c r="D135" s="47"/>
      <c r="E135" s="181">
        <v>424</v>
      </c>
      <c r="F135" s="181">
        <v>150</v>
      </c>
      <c r="G135" s="181"/>
      <c r="H135" s="182">
        <f>E135+F135-G135</f>
        <v>574</v>
      </c>
    </row>
    <row r="136" spans="1:8" s="20" customFormat="1" ht="13.5" thickBot="1">
      <c r="A136" s="49"/>
      <c r="B136" s="47" t="s">
        <v>303</v>
      </c>
      <c r="C136" s="47"/>
      <c r="D136" s="47"/>
      <c r="E136" s="181">
        <v>214</v>
      </c>
      <c r="F136" s="181">
        <v>13</v>
      </c>
      <c r="G136" s="181"/>
      <c r="H136" s="182">
        <f>E136+F136-G136</f>
        <v>227</v>
      </c>
    </row>
    <row r="137" spans="1:8" s="24" customFormat="1" ht="13.5" thickBot="1">
      <c r="A137" s="220" t="s">
        <v>4</v>
      </c>
      <c r="B137" s="221"/>
      <c r="C137" s="221"/>
      <c r="D137" s="221"/>
      <c r="E137" s="184">
        <v>1542</v>
      </c>
      <c r="F137" s="184">
        <f>SUM(F133:F136)</f>
        <v>163</v>
      </c>
      <c r="G137" s="184">
        <v>150</v>
      </c>
      <c r="H137" s="185">
        <f>E137+F137-G137</f>
        <v>1555</v>
      </c>
    </row>
    <row r="138" spans="1:8" s="24" customFormat="1" ht="12.75">
      <c r="A138" s="213">
        <v>853355</v>
      </c>
      <c r="B138" s="197" t="s">
        <v>299</v>
      </c>
      <c r="C138" s="197"/>
      <c r="D138" s="197"/>
      <c r="E138" s="178"/>
      <c r="F138" s="178"/>
      <c r="G138" s="178"/>
      <c r="H138" s="179"/>
    </row>
    <row r="139" spans="1:8" s="20" customFormat="1" ht="13.5" thickBot="1">
      <c r="A139" s="49"/>
      <c r="B139" s="47" t="s">
        <v>204</v>
      </c>
      <c r="C139" s="47"/>
      <c r="D139" s="47"/>
      <c r="E139" s="181">
        <v>130</v>
      </c>
      <c r="F139" s="181">
        <v>170</v>
      </c>
      <c r="G139" s="181"/>
      <c r="H139" s="182">
        <f>E139+F139-G139</f>
        <v>300</v>
      </c>
    </row>
    <row r="140" spans="1:8" s="24" customFormat="1" ht="13.5" thickBot="1">
      <c r="A140" s="425" t="s">
        <v>4</v>
      </c>
      <c r="B140" s="426"/>
      <c r="C140" s="426"/>
      <c r="D140" s="426"/>
      <c r="E140" s="184">
        <v>330</v>
      </c>
      <c r="F140" s="184">
        <f>SUM(F139:F139)</f>
        <v>170</v>
      </c>
      <c r="G140" s="184"/>
      <c r="H140" s="191">
        <f>E140+F140-G140</f>
        <v>500</v>
      </c>
    </row>
    <row r="141" spans="1:8" s="24" customFormat="1" ht="12.75">
      <c r="A141" s="213">
        <v>902113</v>
      </c>
      <c r="B141" s="197" t="s">
        <v>341</v>
      </c>
      <c r="C141" s="197"/>
      <c r="D141" s="197"/>
      <c r="E141" s="178"/>
      <c r="F141" s="178"/>
      <c r="G141" s="178"/>
      <c r="H141" s="289"/>
    </row>
    <row r="142" spans="1:8" s="20" customFormat="1" ht="12.75">
      <c r="A142" s="49"/>
      <c r="B142" s="47" t="s">
        <v>342</v>
      </c>
      <c r="C142" s="47"/>
      <c r="D142" s="47"/>
      <c r="E142" s="181">
        <v>5896</v>
      </c>
      <c r="F142" s="181"/>
      <c r="G142" s="181">
        <v>833</v>
      </c>
      <c r="H142" s="293">
        <f>E142+F142-G142</f>
        <v>5063</v>
      </c>
    </row>
    <row r="143" spans="1:8" s="20" customFormat="1" ht="13.5" thickBot="1">
      <c r="A143" s="49"/>
      <c r="B143" s="47" t="s">
        <v>70</v>
      </c>
      <c r="C143" s="47"/>
      <c r="D143" s="47"/>
      <c r="E143" s="181">
        <v>884</v>
      </c>
      <c r="F143" s="181"/>
      <c r="G143" s="181">
        <v>167</v>
      </c>
      <c r="H143" s="293">
        <f>E143+F143-G143</f>
        <v>717</v>
      </c>
    </row>
    <row r="144" spans="1:8" s="24" customFormat="1" ht="13.5" thickBot="1">
      <c r="A144" s="220" t="s">
        <v>4</v>
      </c>
      <c r="B144" s="221"/>
      <c r="C144" s="221"/>
      <c r="D144" s="221"/>
      <c r="E144" s="184">
        <v>6780</v>
      </c>
      <c r="F144" s="184"/>
      <c r="G144" s="184">
        <f>SUM(G142:G143)</f>
        <v>1000</v>
      </c>
      <c r="H144" s="191">
        <f>E144+F144-G144</f>
        <v>5780</v>
      </c>
    </row>
    <row r="145" spans="1:8" s="24" customFormat="1" ht="12.75">
      <c r="A145" s="213">
        <v>921815</v>
      </c>
      <c r="B145" s="197" t="s">
        <v>328</v>
      </c>
      <c r="C145" s="197"/>
      <c r="D145" s="197"/>
      <c r="E145" s="178"/>
      <c r="F145" s="178"/>
      <c r="G145" s="178"/>
      <c r="H145" s="289"/>
    </row>
    <row r="146" spans="1:8" s="333" customFormat="1" ht="12.75">
      <c r="A146" s="329"/>
      <c r="B146" s="330" t="s">
        <v>285</v>
      </c>
      <c r="C146" s="330"/>
      <c r="D146" s="330"/>
      <c r="E146" s="331">
        <v>650</v>
      </c>
      <c r="F146" s="331"/>
      <c r="G146" s="331">
        <v>100</v>
      </c>
      <c r="H146" s="332">
        <f>E146+F146-G146</f>
        <v>550</v>
      </c>
    </row>
    <row r="147" spans="1:8" s="333" customFormat="1" ht="12.75">
      <c r="A147" s="329"/>
      <c r="B147" s="330" t="s">
        <v>330</v>
      </c>
      <c r="C147" s="330"/>
      <c r="D147" s="330"/>
      <c r="E147" s="331">
        <v>200</v>
      </c>
      <c r="F147" s="331"/>
      <c r="G147" s="331">
        <v>30</v>
      </c>
      <c r="H147" s="332">
        <f>E147+F147-G147</f>
        <v>170</v>
      </c>
    </row>
    <row r="148" spans="1:8" s="333" customFormat="1" ht="12.75">
      <c r="A148" s="334"/>
      <c r="B148" s="330" t="s">
        <v>70</v>
      </c>
      <c r="C148" s="330"/>
      <c r="D148" s="330"/>
      <c r="E148" s="331">
        <v>493</v>
      </c>
      <c r="F148" s="331"/>
      <c r="G148" s="331">
        <v>26</v>
      </c>
      <c r="H148" s="332">
        <f>E148+F148-G148</f>
        <v>467</v>
      </c>
    </row>
    <row r="149" spans="1:8" s="333" customFormat="1" ht="13.5" thickBot="1">
      <c r="A149" s="334"/>
      <c r="B149" s="330" t="s">
        <v>331</v>
      </c>
      <c r="C149" s="330"/>
      <c r="D149" s="330"/>
      <c r="E149" s="331"/>
      <c r="F149" s="331">
        <v>144</v>
      </c>
      <c r="G149" s="331"/>
      <c r="H149" s="332">
        <v>144</v>
      </c>
    </row>
    <row r="150" spans="1:8" s="24" customFormat="1" ht="13.5" thickBot="1">
      <c r="A150" s="220" t="s">
        <v>4</v>
      </c>
      <c r="B150" s="221"/>
      <c r="C150" s="221"/>
      <c r="D150" s="221"/>
      <c r="E150" s="184">
        <v>4008</v>
      </c>
      <c r="F150" s="184">
        <v>144</v>
      </c>
      <c r="G150" s="184">
        <f>SUM(G146:G149)</f>
        <v>156</v>
      </c>
      <c r="H150" s="191">
        <f>E150+F150-G150</f>
        <v>3996</v>
      </c>
    </row>
    <row r="151" spans="1:8" s="24" customFormat="1" ht="12.75">
      <c r="A151" s="213">
        <v>923127</v>
      </c>
      <c r="B151" s="197" t="s">
        <v>231</v>
      </c>
      <c r="C151" s="197"/>
      <c r="D151" s="197"/>
      <c r="E151" s="178"/>
      <c r="F151" s="178"/>
      <c r="G151" s="178"/>
      <c r="H151" s="289"/>
    </row>
    <row r="152" spans="1:8" s="333" customFormat="1" ht="12.75">
      <c r="A152" s="329"/>
      <c r="B152" s="330" t="s">
        <v>238</v>
      </c>
      <c r="C152" s="330"/>
      <c r="D152" s="330"/>
      <c r="E152" s="331">
        <v>1831</v>
      </c>
      <c r="F152" s="331">
        <v>163</v>
      </c>
      <c r="G152" s="331"/>
      <c r="H152" s="332">
        <f aca="true" t="shared" si="7" ref="H152:H161">E152+F152-G152</f>
        <v>1994</v>
      </c>
    </row>
    <row r="153" spans="1:8" s="333" customFormat="1" ht="12.75">
      <c r="A153" s="329"/>
      <c r="B153" s="330" t="s">
        <v>335</v>
      </c>
      <c r="C153" s="330"/>
      <c r="D153" s="330"/>
      <c r="E153" s="331">
        <v>74</v>
      </c>
      <c r="F153" s="331"/>
      <c r="G153" s="331">
        <v>74</v>
      </c>
      <c r="H153" s="332">
        <f t="shared" si="7"/>
        <v>0</v>
      </c>
    </row>
    <row r="154" spans="1:8" s="333" customFormat="1" ht="12.75">
      <c r="A154" s="329"/>
      <c r="B154" s="330" t="s">
        <v>332</v>
      </c>
      <c r="C154" s="330"/>
      <c r="D154" s="330"/>
      <c r="E154" s="331">
        <v>582</v>
      </c>
      <c r="F154" s="331">
        <v>47</v>
      </c>
      <c r="G154" s="331"/>
      <c r="H154" s="332">
        <f t="shared" si="7"/>
        <v>629</v>
      </c>
    </row>
    <row r="155" spans="1:8" s="333" customFormat="1" ht="12.75">
      <c r="A155" s="329"/>
      <c r="B155" s="330" t="s">
        <v>333</v>
      </c>
      <c r="C155" s="330"/>
      <c r="D155" s="330"/>
      <c r="E155" s="331">
        <v>60</v>
      </c>
      <c r="F155" s="331">
        <v>5</v>
      </c>
      <c r="G155" s="331"/>
      <c r="H155" s="332">
        <f t="shared" si="7"/>
        <v>65</v>
      </c>
    </row>
    <row r="156" spans="1:8" s="333" customFormat="1" ht="12.75">
      <c r="A156" s="329"/>
      <c r="B156" s="330" t="s">
        <v>334</v>
      </c>
      <c r="C156" s="330"/>
      <c r="D156" s="330"/>
      <c r="E156" s="331">
        <v>212</v>
      </c>
      <c r="F156" s="331">
        <v>86</v>
      </c>
      <c r="G156" s="331"/>
      <c r="H156" s="332">
        <f t="shared" si="7"/>
        <v>298</v>
      </c>
    </row>
    <row r="157" spans="1:8" s="20" customFormat="1" ht="12.75">
      <c r="A157" s="49"/>
      <c r="B157" s="47" t="s">
        <v>336</v>
      </c>
      <c r="C157" s="47"/>
      <c r="D157" s="47"/>
      <c r="E157" s="181">
        <v>212</v>
      </c>
      <c r="F157" s="181"/>
      <c r="G157" s="181"/>
      <c r="H157" s="293">
        <f t="shared" si="7"/>
        <v>212</v>
      </c>
    </row>
    <row r="158" spans="1:8" s="20" customFormat="1" ht="12.75">
      <c r="A158" s="49"/>
      <c r="B158" s="47" t="s">
        <v>337</v>
      </c>
      <c r="C158" s="47"/>
      <c r="D158" s="47"/>
      <c r="E158" s="181">
        <v>20</v>
      </c>
      <c r="F158" s="181">
        <v>6</v>
      </c>
      <c r="G158" s="181"/>
      <c r="H158" s="293">
        <f t="shared" si="7"/>
        <v>26</v>
      </c>
    </row>
    <row r="159" spans="1:8" s="20" customFormat="1" ht="13.5" thickBot="1">
      <c r="A159" s="49"/>
      <c r="B159" s="47" t="s">
        <v>70</v>
      </c>
      <c r="C159" s="47"/>
      <c r="D159" s="47"/>
      <c r="E159" s="181">
        <v>20</v>
      </c>
      <c r="F159" s="181">
        <v>4</v>
      </c>
      <c r="G159" s="181"/>
      <c r="H159" s="293">
        <f t="shared" si="7"/>
        <v>24</v>
      </c>
    </row>
    <row r="160" spans="1:8" s="20" customFormat="1" ht="13.5" thickBot="1">
      <c r="A160" s="220" t="s">
        <v>4</v>
      </c>
      <c r="B160" s="221"/>
      <c r="C160" s="221"/>
      <c r="D160" s="221"/>
      <c r="E160" s="184">
        <v>3099</v>
      </c>
      <c r="F160" s="184">
        <f>SUM(F152:F159)</f>
        <v>311</v>
      </c>
      <c r="G160" s="184">
        <f>SUM(G152:G159)</f>
        <v>74</v>
      </c>
      <c r="H160" s="191">
        <f t="shared" si="7"/>
        <v>3336</v>
      </c>
    </row>
    <row r="161" spans="1:8" s="27" customFormat="1" ht="13.5" thickBot="1">
      <c r="A161" s="427" t="s">
        <v>10</v>
      </c>
      <c r="B161" s="428"/>
      <c r="C161" s="428"/>
      <c r="D161" s="428"/>
      <c r="E161" s="192">
        <v>254791</v>
      </c>
      <c r="F161" s="192">
        <f>F12+F19+F29+F33+F39+F49+F68+F79+F84+F89+F92+F99+F107+F116+F119+F125+F128+F131+F137+F140+F144+F150+F160</f>
        <v>33629</v>
      </c>
      <c r="G161" s="192">
        <f>G12+G19+G29+G33+G39+G49+G68+G79+G84+G89+G92+G99+G107+G116+G119+G125+G128+G131+G137+G140+G144+G150+G160</f>
        <v>7891</v>
      </c>
      <c r="H161" s="193">
        <f t="shared" si="7"/>
        <v>280529</v>
      </c>
    </row>
  </sheetData>
  <mergeCells count="17">
    <mergeCell ref="A79:D79"/>
    <mergeCell ref="A84:D84"/>
    <mergeCell ref="A89:D89"/>
    <mergeCell ref="A33:D33"/>
    <mergeCell ref="A6:C6"/>
    <mergeCell ref="A19:D19"/>
    <mergeCell ref="B7:D7"/>
    <mergeCell ref="B11:D11"/>
    <mergeCell ref="A12:D12"/>
    <mergeCell ref="A92:D92"/>
    <mergeCell ref="A107:C107"/>
    <mergeCell ref="A140:D140"/>
    <mergeCell ref="A161:D161"/>
    <mergeCell ref="A128:D128"/>
    <mergeCell ref="A116:D116"/>
    <mergeCell ref="A125:D125"/>
    <mergeCell ref="A119:D119"/>
  </mergeCells>
  <printOptions/>
  <pageMargins left="0.7874015748031497" right="0.44" top="0.984251968503937" bottom="0.984251968503937" header="0.5118110236220472" footer="0.5118110236220472"/>
  <pageSetup horizontalDpi="240" verticalDpi="240" orientation="portrait" paperSize="9" r:id="rId1"/>
  <headerFooter alignWithMargins="0">
    <oddHeader xml:space="preserve">&amp;C&amp;"Arial CE,Félkövér"&amp;14
&amp;"Times New Roman CE,Félkövér"&amp;16Palotás Önkormányzat 2006. évi költségvetésének módosítása III.&amp;R&amp;"Times New Roman CE,Normál"&amp;12 3.sz. melléklet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5:E75"/>
  <sheetViews>
    <sheetView workbookViewId="0" topLeftCell="A5">
      <selection activeCell="D25" sqref="D25"/>
    </sheetView>
  </sheetViews>
  <sheetFormatPr defaultColWidth="9.00390625" defaultRowHeight="12.75"/>
  <cols>
    <col min="1" max="1" width="47.75390625" style="50" customWidth="1"/>
    <col min="2" max="2" width="12.00390625" style="50" customWidth="1"/>
    <col min="3" max="4" width="10.375" style="50" customWidth="1"/>
    <col min="5" max="5" width="12.00390625" style="50" customWidth="1"/>
    <col min="6" max="16384" width="10.25390625" style="50" customWidth="1"/>
  </cols>
  <sheetData>
    <row r="1" ht="15.75" hidden="1"/>
    <row r="2" ht="15.75" hidden="1"/>
    <row r="3" ht="15.75" hidden="1"/>
    <row r="4" ht="15.75" hidden="1"/>
    <row r="5" ht="15.75">
      <c r="B5" s="51"/>
    </row>
    <row r="6" spans="1:5" ht="15.75">
      <c r="A6" s="52" t="s">
        <v>36</v>
      </c>
      <c r="D6" s="429" t="s">
        <v>8</v>
      </c>
      <c r="E6" s="429"/>
    </row>
    <row r="7" ht="16.5" thickBot="1"/>
    <row r="8" ht="15.75" hidden="1"/>
    <row r="9" ht="15.75" hidden="1"/>
    <row r="10" ht="15.75" hidden="1"/>
    <row r="11" ht="15.75" hidden="1"/>
    <row r="12" ht="15.75" hidden="1"/>
    <row r="13" ht="15.75" hidden="1"/>
    <row r="14" ht="15.75" hidden="1"/>
    <row r="15" ht="15.75" hidden="1"/>
    <row r="16" spans="1:5" ht="16.5" thickBot="1">
      <c r="A16" s="53" t="s">
        <v>3</v>
      </c>
      <c r="B16" s="54" t="s">
        <v>13</v>
      </c>
      <c r="C16" s="55" t="s">
        <v>0</v>
      </c>
      <c r="D16" s="55" t="s">
        <v>1</v>
      </c>
      <c r="E16" s="56" t="s">
        <v>13</v>
      </c>
    </row>
    <row r="17" spans="1:5" ht="15.75" hidden="1">
      <c r="A17" s="57"/>
      <c r="B17" s="58"/>
      <c r="C17" s="59"/>
      <c r="D17" s="59"/>
      <c r="E17" s="59"/>
    </row>
    <row r="18" spans="1:5" ht="16.5" thickBot="1">
      <c r="A18" s="53" t="s">
        <v>37</v>
      </c>
      <c r="B18" s="60">
        <v>99138</v>
      </c>
      <c r="C18" s="61">
        <v>1052</v>
      </c>
      <c r="D18" s="61">
        <v>74</v>
      </c>
      <c r="E18" s="62">
        <f>B18+C18-D18</f>
        <v>100116</v>
      </c>
    </row>
    <row r="19" spans="1:5" ht="16.5" hidden="1" thickBot="1">
      <c r="A19" s="63"/>
      <c r="B19" s="64"/>
      <c r="C19" s="65"/>
      <c r="D19" s="65"/>
      <c r="E19" s="62">
        <f aca="true" t="shared" si="0" ref="E19:E73">B19+C19-D19</f>
        <v>0</v>
      </c>
    </row>
    <row r="20" spans="1:5" ht="16.5" thickBot="1">
      <c r="A20" s="66" t="s">
        <v>73</v>
      </c>
      <c r="B20" s="67"/>
      <c r="C20" s="61"/>
      <c r="D20" s="61"/>
      <c r="E20" s="62"/>
    </row>
    <row r="21" spans="1:5" ht="16.5" hidden="1" thickBot="1">
      <c r="A21" s="68"/>
      <c r="B21" s="64"/>
      <c r="C21" s="65"/>
      <c r="D21" s="65"/>
      <c r="E21" s="62">
        <f t="shared" si="0"/>
        <v>0</v>
      </c>
    </row>
    <row r="22" spans="1:5" ht="16.5" thickBot="1">
      <c r="A22" s="53" t="s">
        <v>38</v>
      </c>
      <c r="B22" s="60">
        <v>30557</v>
      </c>
      <c r="C22" s="61">
        <v>342</v>
      </c>
      <c r="D22" s="61"/>
      <c r="E22" s="62">
        <f t="shared" si="0"/>
        <v>30899</v>
      </c>
    </row>
    <row r="23" spans="1:5" ht="16.5" thickBot="1">
      <c r="A23" s="53" t="s">
        <v>39</v>
      </c>
      <c r="B23" s="60">
        <v>55402</v>
      </c>
      <c r="C23" s="61">
        <v>2430</v>
      </c>
      <c r="D23" s="61">
        <v>6263</v>
      </c>
      <c r="E23" s="62">
        <f t="shared" si="0"/>
        <v>51569</v>
      </c>
    </row>
    <row r="24" spans="1:5" ht="16.5" thickBot="1">
      <c r="A24" s="53" t="s">
        <v>40</v>
      </c>
      <c r="B24" s="60">
        <v>5928</v>
      </c>
      <c r="C24" s="61">
        <v>483</v>
      </c>
      <c r="D24" s="61">
        <v>162</v>
      </c>
      <c r="E24" s="62">
        <f t="shared" si="0"/>
        <v>6249</v>
      </c>
    </row>
    <row r="25" spans="1:5" ht="16.5" thickBot="1">
      <c r="A25" s="103" t="s">
        <v>41</v>
      </c>
      <c r="B25" s="104">
        <v>32494</v>
      </c>
      <c r="C25" s="105"/>
      <c r="D25" s="105"/>
      <c r="E25" s="62">
        <f t="shared" si="0"/>
        <v>32494</v>
      </c>
    </row>
    <row r="26" spans="1:5" ht="16.5" hidden="1" thickBot="1">
      <c r="A26" s="75" t="s">
        <v>42</v>
      </c>
      <c r="B26" s="76"/>
      <c r="C26" s="77"/>
      <c r="D26" s="77"/>
      <c r="E26" s="62">
        <f t="shared" si="0"/>
        <v>0</v>
      </c>
    </row>
    <row r="27" spans="1:5" ht="16.5" hidden="1" thickBot="1">
      <c r="A27" s="69" t="s">
        <v>43</v>
      </c>
      <c r="B27" s="70"/>
      <c r="C27" s="71"/>
      <c r="D27" s="71"/>
      <c r="E27" s="62">
        <f t="shared" si="0"/>
        <v>0</v>
      </c>
    </row>
    <row r="28" spans="1:5" ht="16.5" hidden="1" thickBot="1">
      <c r="A28" s="69" t="s">
        <v>44</v>
      </c>
      <c r="B28" s="70"/>
      <c r="C28" s="71"/>
      <c r="D28" s="71"/>
      <c r="E28" s="62">
        <f t="shared" si="0"/>
        <v>0</v>
      </c>
    </row>
    <row r="29" spans="1:5" ht="16.5" hidden="1" thickBot="1">
      <c r="A29" s="72"/>
      <c r="B29" s="73"/>
      <c r="C29" s="74"/>
      <c r="D29" s="74"/>
      <c r="E29" s="62">
        <f t="shared" si="0"/>
        <v>0</v>
      </c>
    </row>
    <row r="30" spans="1:5" s="52" customFormat="1" ht="16.5" thickBot="1">
      <c r="A30" s="94" t="s">
        <v>78</v>
      </c>
      <c r="B30" s="95">
        <v>0</v>
      </c>
      <c r="C30" s="57"/>
      <c r="D30" s="57"/>
      <c r="E30" s="62">
        <f t="shared" si="0"/>
        <v>0</v>
      </c>
    </row>
    <row r="31" spans="1:5" ht="16.5" thickBot="1">
      <c r="A31" s="53" t="s">
        <v>45</v>
      </c>
      <c r="B31" s="60">
        <f>SUM(B41:B47)</f>
        <v>5300</v>
      </c>
      <c r="C31" s="60"/>
      <c r="D31" s="60">
        <f>SUM(D41:D47)</f>
        <v>300</v>
      </c>
      <c r="E31" s="62">
        <f t="shared" si="0"/>
        <v>5000</v>
      </c>
    </row>
    <row r="32" spans="1:5" ht="16.5" hidden="1" thickBot="1">
      <c r="A32" s="75"/>
      <c r="B32" s="76"/>
      <c r="C32" s="77"/>
      <c r="D32" s="77"/>
      <c r="E32" s="62">
        <f t="shared" si="0"/>
        <v>0</v>
      </c>
    </row>
    <row r="33" spans="1:5" ht="16.5" hidden="1" thickBot="1">
      <c r="A33" s="69"/>
      <c r="B33" s="70"/>
      <c r="C33" s="71"/>
      <c r="D33" s="71"/>
      <c r="E33" s="62">
        <f t="shared" si="0"/>
        <v>0</v>
      </c>
    </row>
    <row r="34" spans="1:5" ht="16.5" hidden="1" thickBot="1">
      <c r="A34" s="69"/>
      <c r="B34" s="70"/>
      <c r="C34" s="71"/>
      <c r="D34" s="71"/>
      <c r="E34" s="62">
        <f t="shared" si="0"/>
        <v>0</v>
      </c>
    </row>
    <row r="35" spans="1:5" ht="16.5" hidden="1" thickBot="1">
      <c r="A35" s="69"/>
      <c r="B35" s="70"/>
      <c r="C35" s="71"/>
      <c r="D35" s="71"/>
      <c r="E35" s="62">
        <f t="shared" si="0"/>
        <v>0</v>
      </c>
    </row>
    <row r="36" spans="1:5" ht="16.5" hidden="1" thickBot="1">
      <c r="A36" s="69"/>
      <c r="B36" s="70"/>
      <c r="C36" s="71"/>
      <c r="D36" s="71"/>
      <c r="E36" s="62">
        <f t="shared" si="0"/>
        <v>0</v>
      </c>
    </row>
    <row r="37" spans="1:5" ht="16.5" hidden="1" thickBot="1">
      <c r="A37" s="69"/>
      <c r="B37" s="70"/>
      <c r="C37" s="71"/>
      <c r="D37" s="71"/>
      <c r="E37" s="62">
        <f t="shared" si="0"/>
        <v>0</v>
      </c>
    </row>
    <row r="38" spans="1:5" ht="16.5" hidden="1" thickBot="1">
      <c r="A38" s="69"/>
      <c r="B38" s="70"/>
      <c r="C38" s="71"/>
      <c r="D38" s="71"/>
      <c r="E38" s="62">
        <f t="shared" si="0"/>
        <v>0</v>
      </c>
    </row>
    <row r="39" spans="1:5" ht="16.5" hidden="1" thickBot="1">
      <c r="A39" s="69"/>
      <c r="B39" s="70"/>
      <c r="C39" s="71"/>
      <c r="D39" s="71"/>
      <c r="E39" s="62">
        <f t="shared" si="0"/>
        <v>0</v>
      </c>
    </row>
    <row r="40" spans="1:5" ht="16.5" hidden="1" thickBot="1">
      <c r="A40" s="72"/>
      <c r="B40" s="73"/>
      <c r="C40" s="74"/>
      <c r="D40" s="74"/>
      <c r="E40" s="62">
        <f t="shared" si="0"/>
        <v>0</v>
      </c>
    </row>
    <row r="41" spans="1:5" ht="15.75">
      <c r="A41" s="78" t="s">
        <v>46</v>
      </c>
      <c r="B41" s="79"/>
      <c r="C41" s="80"/>
      <c r="D41" s="80"/>
      <c r="E41" s="305">
        <f t="shared" si="0"/>
        <v>0</v>
      </c>
    </row>
    <row r="42" spans="1:5" ht="15.75">
      <c r="A42" s="81" t="s">
        <v>74</v>
      </c>
      <c r="B42" s="82">
        <v>2057</v>
      </c>
      <c r="C42" s="83"/>
      <c r="D42" s="83"/>
      <c r="E42" s="96">
        <f t="shared" si="0"/>
        <v>2057</v>
      </c>
    </row>
    <row r="43" spans="1:5" ht="15.75">
      <c r="A43" s="81" t="s">
        <v>75</v>
      </c>
      <c r="B43" s="82"/>
      <c r="C43" s="83"/>
      <c r="D43" s="83"/>
      <c r="E43" s="96">
        <f t="shared" si="0"/>
        <v>0</v>
      </c>
    </row>
    <row r="44" spans="1:5" ht="15.75">
      <c r="A44" s="81" t="s">
        <v>321</v>
      </c>
      <c r="B44" s="82">
        <v>1700</v>
      </c>
      <c r="C44" s="83"/>
      <c r="D44" s="83"/>
      <c r="E44" s="96">
        <f t="shared" si="0"/>
        <v>1700</v>
      </c>
    </row>
    <row r="45" spans="1:5" ht="15.75">
      <c r="A45" s="81" t="s">
        <v>322</v>
      </c>
      <c r="B45" s="82">
        <v>535</v>
      </c>
      <c r="C45" s="83"/>
      <c r="D45" s="83"/>
      <c r="E45" s="96">
        <f t="shared" si="0"/>
        <v>535</v>
      </c>
    </row>
    <row r="46" spans="1:5" ht="15.75">
      <c r="A46" s="81" t="s">
        <v>323</v>
      </c>
      <c r="B46" s="82">
        <v>384</v>
      </c>
      <c r="C46" s="83"/>
      <c r="D46" s="83">
        <v>300</v>
      </c>
      <c r="E46" s="96">
        <f t="shared" si="0"/>
        <v>84</v>
      </c>
    </row>
    <row r="47" spans="1:5" ht="16.5" thickBot="1">
      <c r="A47" s="81" t="s">
        <v>76</v>
      </c>
      <c r="B47" s="82">
        <v>624</v>
      </c>
      <c r="C47" s="83"/>
      <c r="D47" s="83"/>
      <c r="E47" s="106">
        <f t="shared" si="0"/>
        <v>624</v>
      </c>
    </row>
    <row r="48" spans="1:5" ht="16.5" thickBot="1">
      <c r="A48" s="53" t="s">
        <v>47</v>
      </c>
      <c r="B48" s="60">
        <v>300</v>
      </c>
      <c r="C48" s="87"/>
      <c r="D48" s="87"/>
      <c r="E48" s="62">
        <f t="shared" si="0"/>
        <v>300</v>
      </c>
    </row>
    <row r="49" spans="1:5" ht="16.5" thickBot="1">
      <c r="A49" s="53" t="s">
        <v>48</v>
      </c>
      <c r="B49" s="60">
        <v>595</v>
      </c>
      <c r="C49" s="87"/>
      <c r="D49" s="87"/>
      <c r="E49" s="62">
        <f t="shared" si="0"/>
        <v>595</v>
      </c>
    </row>
    <row r="50" spans="1:5" ht="16.5" hidden="1" thickBot="1">
      <c r="A50" s="75" t="s">
        <v>49</v>
      </c>
      <c r="B50" s="76"/>
      <c r="C50" s="77"/>
      <c r="D50" s="77"/>
      <c r="E50" s="62">
        <f t="shared" si="0"/>
        <v>0</v>
      </c>
    </row>
    <row r="51" spans="1:5" ht="16.5" hidden="1" thickBot="1">
      <c r="A51" s="69" t="s">
        <v>50</v>
      </c>
      <c r="B51" s="70"/>
      <c r="C51" s="71"/>
      <c r="D51" s="71"/>
      <c r="E51" s="62">
        <f t="shared" si="0"/>
        <v>0</v>
      </c>
    </row>
    <row r="52" spans="1:5" ht="16.5" hidden="1" thickBot="1">
      <c r="A52" s="72" t="s">
        <v>51</v>
      </c>
      <c r="B52" s="73"/>
      <c r="C52" s="74"/>
      <c r="D52" s="74"/>
      <c r="E52" s="62">
        <f t="shared" si="0"/>
        <v>0</v>
      </c>
    </row>
    <row r="53" spans="1:5" ht="16.5" thickBot="1">
      <c r="A53" s="53" t="s">
        <v>52</v>
      </c>
      <c r="B53" s="60">
        <v>11311</v>
      </c>
      <c r="C53" s="61">
        <v>2347</v>
      </c>
      <c r="D53" s="61"/>
      <c r="E53" s="62">
        <f t="shared" si="0"/>
        <v>13658</v>
      </c>
    </row>
    <row r="54" spans="1:5" ht="16.5" thickBot="1">
      <c r="A54" s="53" t="s">
        <v>53</v>
      </c>
      <c r="B54" s="60">
        <v>2854</v>
      </c>
      <c r="C54" s="61">
        <v>302</v>
      </c>
      <c r="D54" s="61">
        <v>1104</v>
      </c>
      <c r="E54" s="62">
        <f>B54+C54-D54</f>
        <v>2052</v>
      </c>
    </row>
    <row r="55" spans="1:5" ht="16.5" hidden="1" thickBot="1">
      <c r="A55" s="75" t="s">
        <v>54</v>
      </c>
      <c r="B55" s="76"/>
      <c r="C55" s="89"/>
      <c r="D55" s="89"/>
      <c r="E55" s="62">
        <f t="shared" si="0"/>
        <v>0</v>
      </c>
    </row>
    <row r="56" spans="1:5" ht="16.5" hidden="1" thickBot="1">
      <c r="A56" s="69" t="s">
        <v>55</v>
      </c>
      <c r="B56" s="70"/>
      <c r="C56" s="90"/>
      <c r="D56" s="90"/>
      <c r="E56" s="62">
        <f t="shared" si="0"/>
        <v>0</v>
      </c>
    </row>
    <row r="57" spans="1:5" ht="16.5" hidden="1" thickBot="1">
      <c r="A57" s="69" t="s">
        <v>56</v>
      </c>
      <c r="B57" s="70"/>
      <c r="C57" s="90"/>
      <c r="D57" s="90"/>
      <c r="E57" s="62">
        <f t="shared" si="0"/>
        <v>0</v>
      </c>
    </row>
    <row r="58" spans="1:5" ht="16.5" hidden="1" thickBot="1">
      <c r="A58" s="69" t="s">
        <v>57</v>
      </c>
      <c r="B58" s="70"/>
      <c r="C58" s="90"/>
      <c r="D58" s="90"/>
      <c r="E58" s="62">
        <f t="shared" si="0"/>
        <v>0</v>
      </c>
    </row>
    <row r="59" spans="1:5" ht="16.5" hidden="1" thickBot="1">
      <c r="A59" s="69" t="s">
        <v>58</v>
      </c>
      <c r="B59" s="70"/>
      <c r="C59" s="90"/>
      <c r="D59" s="90"/>
      <c r="E59" s="62">
        <f t="shared" si="0"/>
        <v>0</v>
      </c>
    </row>
    <row r="60" spans="1:5" ht="16.5" hidden="1" thickBot="1">
      <c r="A60" s="69" t="s">
        <v>59</v>
      </c>
      <c r="B60" s="70"/>
      <c r="C60" s="90"/>
      <c r="D60" s="90"/>
      <c r="E60" s="62">
        <f t="shared" si="0"/>
        <v>0</v>
      </c>
    </row>
    <row r="61" spans="1:5" ht="16.5" hidden="1" thickBot="1">
      <c r="A61" s="69" t="s">
        <v>60</v>
      </c>
      <c r="B61" s="70"/>
      <c r="C61" s="90"/>
      <c r="D61" s="90"/>
      <c r="E61" s="62">
        <f t="shared" si="0"/>
        <v>0</v>
      </c>
    </row>
    <row r="62" spans="1:5" ht="16.5" hidden="1" thickBot="1">
      <c r="A62" s="69" t="s">
        <v>61</v>
      </c>
      <c r="B62" s="70"/>
      <c r="C62" s="90"/>
      <c r="D62" s="90"/>
      <c r="E62" s="62">
        <f t="shared" si="0"/>
        <v>0</v>
      </c>
    </row>
    <row r="63" spans="1:5" ht="16.5" hidden="1" thickBot="1">
      <c r="A63" s="72" t="s">
        <v>62</v>
      </c>
      <c r="B63" s="73"/>
      <c r="C63" s="91"/>
      <c r="D63" s="91"/>
      <c r="E63" s="62">
        <f t="shared" si="0"/>
        <v>0</v>
      </c>
    </row>
    <row r="64" spans="1:5" ht="16.5" thickBot="1">
      <c r="A64" s="53" t="s">
        <v>63</v>
      </c>
      <c r="B64" s="60">
        <f>SUM(B68:B73)</f>
        <v>10912</v>
      </c>
      <c r="C64" s="60">
        <f>SUM(C68:C73)</f>
        <v>2343</v>
      </c>
      <c r="D64" s="60"/>
      <c r="E64" s="62">
        <f t="shared" si="0"/>
        <v>13255</v>
      </c>
    </row>
    <row r="65" spans="1:5" ht="16.5" hidden="1" thickBot="1">
      <c r="A65" s="75" t="s">
        <v>64</v>
      </c>
      <c r="B65" s="76"/>
      <c r="C65" s="77"/>
      <c r="D65" s="77"/>
      <c r="E65" s="62">
        <f t="shared" si="0"/>
        <v>0</v>
      </c>
    </row>
    <row r="66" spans="1:5" ht="16.5" hidden="1" thickBot="1">
      <c r="A66" s="69" t="s">
        <v>65</v>
      </c>
      <c r="B66" s="70"/>
      <c r="C66" s="71"/>
      <c r="D66" s="71"/>
      <c r="E66" s="62">
        <f t="shared" si="0"/>
        <v>0</v>
      </c>
    </row>
    <row r="67" spans="1:5" ht="16.5" hidden="1" thickBot="1">
      <c r="A67" s="72"/>
      <c r="B67" s="73"/>
      <c r="C67" s="74"/>
      <c r="D67" s="74"/>
      <c r="E67" s="62">
        <f t="shared" si="0"/>
        <v>0</v>
      </c>
    </row>
    <row r="68" spans="1:5" ht="15.75">
      <c r="A68" s="78" t="s">
        <v>66</v>
      </c>
      <c r="B68" s="79">
        <v>9946</v>
      </c>
      <c r="C68" s="92"/>
      <c r="D68" s="92"/>
      <c r="E68" s="305">
        <f t="shared" si="0"/>
        <v>9946</v>
      </c>
    </row>
    <row r="69" spans="1:5" ht="15.75">
      <c r="A69" s="81" t="s">
        <v>77</v>
      </c>
      <c r="B69" s="82">
        <v>139</v>
      </c>
      <c r="C69" s="93"/>
      <c r="D69" s="93"/>
      <c r="E69" s="96">
        <f t="shared" si="0"/>
        <v>139</v>
      </c>
    </row>
    <row r="70" spans="1:5" ht="15.75">
      <c r="A70" s="81" t="s">
        <v>67</v>
      </c>
      <c r="B70" s="82">
        <v>0</v>
      </c>
      <c r="C70" s="93"/>
      <c r="D70" s="93"/>
      <c r="E70" s="96">
        <f t="shared" si="0"/>
        <v>0</v>
      </c>
    </row>
    <row r="71" spans="1:5" ht="15.75" hidden="1">
      <c r="A71" s="94"/>
      <c r="B71" s="95"/>
      <c r="C71" s="93"/>
      <c r="D71" s="93"/>
      <c r="E71" s="96">
        <f t="shared" si="0"/>
        <v>0</v>
      </c>
    </row>
    <row r="72" spans="1:5" ht="15.75">
      <c r="A72" s="81" t="s">
        <v>319</v>
      </c>
      <c r="B72" s="95"/>
      <c r="C72" s="93">
        <v>2343</v>
      </c>
      <c r="D72" s="93"/>
      <c r="E72" s="96"/>
    </row>
    <row r="73" spans="1:5" s="88" customFormat="1" ht="16.5" thickBot="1">
      <c r="A73" s="84" t="s">
        <v>68</v>
      </c>
      <c r="B73" s="85">
        <v>827</v>
      </c>
      <c r="C73" s="86"/>
      <c r="D73" s="86"/>
      <c r="E73" s="106">
        <f t="shared" si="0"/>
        <v>827</v>
      </c>
    </row>
    <row r="74" spans="1:5" s="52" customFormat="1" ht="16.5" thickBot="1">
      <c r="A74" s="103" t="s">
        <v>320</v>
      </c>
      <c r="B74" s="104"/>
      <c r="C74" s="104">
        <v>24342</v>
      </c>
      <c r="D74" s="105"/>
      <c r="E74" s="62">
        <f>B74+C74-D74</f>
        <v>24342</v>
      </c>
    </row>
    <row r="75" spans="1:5" ht="16.5" thickBot="1">
      <c r="A75" s="53" t="s">
        <v>69</v>
      </c>
      <c r="B75" s="97">
        <f>B18+B22+B23+B24+B25+B30+B31+B48+B49+B53+B54+B64</f>
        <v>254791</v>
      </c>
      <c r="C75" s="97">
        <f>C18+C22+C23+C24+C25+C30+C31+C48+C49+C53+C54+C64+C74</f>
        <v>33641</v>
      </c>
      <c r="D75" s="97">
        <f>D18+D22+D23+D24+D25+D30+D31+D48+D49+D53+D54+D64+D74</f>
        <v>7903</v>
      </c>
      <c r="E75" s="97">
        <f>B75+C75-D75</f>
        <v>280529</v>
      </c>
    </row>
  </sheetData>
  <mergeCells count="1">
    <mergeCell ref="D6:E6"/>
  </mergeCells>
  <printOptions/>
  <pageMargins left="0.3937007874015748" right="0.3937007874015748" top="0.984251968503937" bottom="0.984251968503937" header="0.5118110236220472" footer="0.5118110236220472"/>
  <pageSetup horizontalDpi="120" verticalDpi="120" orientation="portrait" paperSize="9" r:id="rId1"/>
  <headerFooter alignWithMargins="0">
    <oddHeader>&amp;C
&amp;"Times New Roman CE,Félkövér"&amp;16Palotás Önkormányzat 2006. évi költségvetésének módosítása III.&amp;R4. sz. melléklet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5"/>
  <sheetViews>
    <sheetView tabSelected="1" workbookViewId="0" topLeftCell="A1">
      <selection activeCell="A27" sqref="A27"/>
    </sheetView>
  </sheetViews>
  <sheetFormatPr defaultColWidth="9.00390625" defaultRowHeight="12.75"/>
  <cols>
    <col min="1" max="1" width="27.25390625" style="166" customWidth="1"/>
    <col min="2" max="3" width="11.625" style="321" customWidth="1"/>
    <col min="4" max="4" width="10.75390625" style="321" customWidth="1"/>
    <col min="5" max="5" width="11.625" style="321" customWidth="1"/>
    <col min="6" max="6" width="9.125" style="321" customWidth="1"/>
    <col min="7" max="7" width="11.625" style="321" customWidth="1"/>
    <col min="8" max="8" width="9.125" style="321" customWidth="1"/>
    <col min="9" max="9" width="10.875" style="321" customWidth="1"/>
    <col min="10" max="10" width="12.125" style="321" customWidth="1"/>
    <col min="11" max="16384" width="9.125" style="166" customWidth="1"/>
  </cols>
  <sheetData>
    <row r="2" ht="12.75">
      <c r="I2" s="335" t="s">
        <v>236</v>
      </c>
    </row>
    <row r="3" spans="1:10" ht="12.75">
      <c r="A3" s="432" t="s">
        <v>235</v>
      </c>
      <c r="B3" s="432"/>
      <c r="C3" s="433"/>
      <c r="D3" s="432"/>
      <c r="E3" s="432"/>
      <c r="F3" s="432"/>
      <c r="G3" s="432"/>
      <c r="H3" s="432"/>
      <c r="I3" s="432"/>
      <c r="J3" s="432"/>
    </row>
    <row r="4" spans="1:10" ht="12.75">
      <c r="A4" s="432" t="s">
        <v>340</v>
      </c>
      <c r="B4" s="432"/>
      <c r="C4" s="432"/>
      <c r="D4" s="432"/>
      <c r="E4" s="432"/>
      <c r="F4" s="432"/>
      <c r="G4" s="432"/>
      <c r="H4" s="432"/>
      <c r="I4" s="432"/>
      <c r="J4" s="432"/>
    </row>
    <row r="5" spans="1:10" ht="12.75">
      <c r="A5" s="165"/>
      <c r="B5" s="336"/>
      <c r="C5" s="336"/>
      <c r="D5" s="336"/>
      <c r="E5" s="336"/>
      <c r="F5" s="336"/>
      <c r="G5" s="336"/>
      <c r="H5" s="336"/>
      <c r="I5" s="336"/>
      <c r="J5" s="336"/>
    </row>
    <row r="6" spans="1:10" ht="12.75">
      <c r="A6" s="165"/>
      <c r="B6" s="336"/>
      <c r="C6" s="336"/>
      <c r="D6" s="336"/>
      <c r="E6" s="336"/>
      <c r="F6" s="336"/>
      <c r="G6" s="336"/>
      <c r="H6" s="336"/>
      <c r="I6" s="336" t="s">
        <v>147</v>
      </c>
      <c r="J6" s="336"/>
    </row>
    <row r="7" spans="1:10" ht="12.75">
      <c r="A7" s="165"/>
      <c r="B7" s="336"/>
      <c r="C7" s="336"/>
      <c r="D7" s="336"/>
      <c r="E7" s="336"/>
      <c r="F7" s="336"/>
      <c r="G7" s="336"/>
      <c r="H7" s="336"/>
      <c r="I7" s="336"/>
      <c r="J7" s="336"/>
    </row>
    <row r="8" spans="1:10" ht="12.75">
      <c r="A8" s="167" t="s">
        <v>3</v>
      </c>
      <c r="B8" s="337" t="s">
        <v>148</v>
      </c>
      <c r="C8" s="338" t="s">
        <v>149</v>
      </c>
      <c r="D8" s="337" t="s">
        <v>148</v>
      </c>
      <c r="E8" s="339" t="s">
        <v>149</v>
      </c>
      <c r="F8" s="338" t="s">
        <v>148</v>
      </c>
      <c r="G8" s="339" t="s">
        <v>150</v>
      </c>
      <c r="H8" s="338" t="s">
        <v>148</v>
      </c>
      <c r="I8" s="339" t="s">
        <v>149</v>
      </c>
      <c r="J8" s="338" t="s">
        <v>151</v>
      </c>
    </row>
    <row r="9" spans="1:10" ht="12.75">
      <c r="A9" s="168"/>
      <c r="B9" s="340" t="s">
        <v>152</v>
      </c>
      <c r="C9" s="341"/>
      <c r="D9" s="340" t="s">
        <v>153</v>
      </c>
      <c r="E9" s="342"/>
      <c r="F9" s="341" t="s">
        <v>154</v>
      </c>
      <c r="G9" s="342" t="s">
        <v>155</v>
      </c>
      <c r="H9" s="341" t="s">
        <v>156</v>
      </c>
      <c r="I9" s="343" t="s">
        <v>156</v>
      </c>
      <c r="J9" s="341"/>
    </row>
    <row r="10" spans="1:10" ht="13.5" thickBot="1">
      <c r="A10" s="169"/>
      <c r="B10" s="344"/>
      <c r="C10" s="345"/>
      <c r="D10" s="344"/>
      <c r="E10" s="346"/>
      <c r="F10" s="345" t="s">
        <v>157</v>
      </c>
      <c r="G10" s="346" t="s">
        <v>158</v>
      </c>
      <c r="H10" s="345"/>
      <c r="I10" s="346"/>
      <c r="J10" s="345"/>
    </row>
    <row r="11" spans="1:11" ht="12.75">
      <c r="A11" s="170" t="s">
        <v>159</v>
      </c>
      <c r="B11" s="347">
        <v>20846</v>
      </c>
      <c r="C11" s="348">
        <v>5857</v>
      </c>
      <c r="D11" s="349">
        <v>1521</v>
      </c>
      <c r="E11" s="348">
        <v>50</v>
      </c>
      <c r="F11" s="349">
        <v>4709</v>
      </c>
      <c r="G11" s="362">
        <v>0</v>
      </c>
      <c r="H11" s="349">
        <f>G11+F11+D11+B11</f>
        <v>27076</v>
      </c>
      <c r="I11" s="350">
        <v>5907</v>
      </c>
      <c r="J11" s="349">
        <v>32708</v>
      </c>
      <c r="K11" s="170"/>
    </row>
    <row r="12" spans="1:10" ht="12.75">
      <c r="A12" s="170" t="s">
        <v>160</v>
      </c>
      <c r="B12" s="351">
        <v>6551</v>
      </c>
      <c r="C12" s="350">
        <v>1798</v>
      </c>
      <c r="D12" s="349">
        <v>461</v>
      </c>
      <c r="E12" s="350">
        <v>15</v>
      </c>
      <c r="F12" s="349">
        <v>1501</v>
      </c>
      <c r="G12" s="362">
        <v>0</v>
      </c>
      <c r="H12" s="349">
        <f>G12+F12+D12+B12</f>
        <v>8513</v>
      </c>
      <c r="I12" s="350">
        <v>1813</v>
      </c>
      <c r="J12" s="349">
        <v>10263</v>
      </c>
    </row>
    <row r="13" spans="1:10" ht="12.75">
      <c r="A13" s="171" t="s">
        <v>92</v>
      </c>
      <c r="B13" s="352">
        <v>1572</v>
      </c>
      <c r="C13" s="353">
        <v>160</v>
      </c>
      <c r="D13" s="321">
        <v>2249</v>
      </c>
      <c r="E13" s="354">
        <v>29</v>
      </c>
      <c r="F13" s="321">
        <v>3402</v>
      </c>
      <c r="G13" s="354">
        <v>2333</v>
      </c>
      <c r="H13" s="349">
        <f>G13+F13+D13+B13</f>
        <v>9556</v>
      </c>
      <c r="I13" s="354">
        <f>C13+E13</f>
        <v>189</v>
      </c>
      <c r="J13" s="321">
        <f>H13+I13</f>
        <v>9745</v>
      </c>
    </row>
    <row r="14" spans="1:10" ht="12.75">
      <c r="A14" s="171" t="s">
        <v>161</v>
      </c>
      <c r="B14" s="364">
        <v>0</v>
      </c>
      <c r="C14" s="365">
        <v>0</v>
      </c>
      <c r="D14" s="366">
        <v>0</v>
      </c>
      <c r="E14" s="365">
        <v>0</v>
      </c>
      <c r="F14" s="321">
        <v>573</v>
      </c>
      <c r="G14" s="367">
        <v>0</v>
      </c>
      <c r="H14" s="349">
        <f>G14+F14+D14+B14</f>
        <v>573</v>
      </c>
      <c r="I14" s="354" t="s">
        <v>162</v>
      </c>
      <c r="J14" s="321">
        <v>573</v>
      </c>
    </row>
    <row r="15" spans="1:10" ht="12.75">
      <c r="A15" s="171" t="s">
        <v>163</v>
      </c>
      <c r="B15" s="357">
        <v>312</v>
      </c>
      <c r="C15" s="354">
        <v>0</v>
      </c>
      <c r="D15" s="363">
        <v>0</v>
      </c>
      <c r="E15" s="365">
        <v>0</v>
      </c>
      <c r="F15" s="363">
        <v>0</v>
      </c>
      <c r="G15" s="367">
        <v>0</v>
      </c>
      <c r="H15" s="349">
        <f>G15+F15+D15+B15</f>
        <v>312</v>
      </c>
      <c r="I15" s="354">
        <v>0</v>
      </c>
      <c r="J15" s="321">
        <v>360</v>
      </c>
    </row>
    <row r="16" spans="1:10" ht="13.5" thickBot="1">
      <c r="A16" s="172" t="s">
        <v>164</v>
      </c>
      <c r="B16" s="344">
        <f>SUM(B11:B15)</f>
        <v>29281</v>
      </c>
      <c r="C16" s="344">
        <f aca="true" t="shared" si="0" ref="C16:I16">SUM(C11:C15)</f>
        <v>7815</v>
      </c>
      <c r="D16" s="344">
        <f t="shared" si="0"/>
        <v>4231</v>
      </c>
      <c r="E16" s="344">
        <f t="shared" si="0"/>
        <v>94</v>
      </c>
      <c r="F16" s="344">
        <f t="shared" si="0"/>
        <v>10185</v>
      </c>
      <c r="G16" s="344">
        <f t="shared" si="0"/>
        <v>2333</v>
      </c>
      <c r="H16" s="344">
        <f t="shared" si="0"/>
        <v>46030</v>
      </c>
      <c r="I16" s="344">
        <f t="shared" si="0"/>
        <v>7909</v>
      </c>
      <c r="J16" s="345">
        <f>H16+I16</f>
        <v>53939</v>
      </c>
    </row>
    <row r="17" spans="1:10" ht="12.75">
      <c r="A17" s="171" t="s">
        <v>165</v>
      </c>
      <c r="B17" s="357"/>
      <c r="C17" s="354"/>
      <c r="E17" s="354"/>
      <c r="F17" s="321">
        <v>1616</v>
      </c>
      <c r="G17" s="354"/>
      <c r="H17" s="321">
        <v>1616</v>
      </c>
      <c r="I17" s="354"/>
      <c r="J17" s="321">
        <v>1616</v>
      </c>
    </row>
    <row r="18" spans="1:10" ht="12.75">
      <c r="A18" s="171" t="s">
        <v>166</v>
      </c>
      <c r="B18" s="357"/>
      <c r="C18" s="354"/>
      <c r="E18" s="354"/>
      <c r="G18" s="354">
        <v>1261</v>
      </c>
      <c r="H18" s="321">
        <v>1261</v>
      </c>
      <c r="I18" s="354"/>
      <c r="J18" s="321">
        <v>1261</v>
      </c>
    </row>
    <row r="19" spans="1:10" ht="12.75">
      <c r="A19" s="171" t="s">
        <v>167</v>
      </c>
      <c r="B19" s="357"/>
      <c r="C19" s="354"/>
      <c r="E19" s="354"/>
      <c r="G19" s="354">
        <v>1238</v>
      </c>
      <c r="H19" s="321">
        <v>1238</v>
      </c>
      <c r="I19" s="354"/>
      <c r="J19" s="321">
        <v>1238</v>
      </c>
    </row>
    <row r="20" spans="1:10" ht="12.75">
      <c r="A20" s="171" t="s">
        <v>168</v>
      </c>
      <c r="B20" s="357"/>
      <c r="C20" s="354"/>
      <c r="E20" s="354"/>
      <c r="F20" s="321">
        <v>242</v>
      </c>
      <c r="G20" s="354">
        <v>390</v>
      </c>
      <c r="H20" s="321">
        <f>F20+G20</f>
        <v>632</v>
      </c>
      <c r="I20" s="354"/>
      <c r="J20" s="321">
        <v>632</v>
      </c>
    </row>
    <row r="21" spans="1:10" ht="13.5" thickBot="1">
      <c r="A21" s="173" t="s">
        <v>169</v>
      </c>
      <c r="B21" s="358"/>
      <c r="C21" s="359"/>
      <c r="D21" s="360"/>
      <c r="E21" s="359"/>
      <c r="F21" s="360">
        <v>1858</v>
      </c>
      <c r="G21" s="359">
        <f>SUM(G17:G20)</f>
        <v>2889</v>
      </c>
      <c r="H21" s="359">
        <f>SUM(H17:H20)</f>
        <v>4747</v>
      </c>
      <c r="I21" s="359"/>
      <c r="J21" s="360">
        <f>SUM(J17:J20)</f>
        <v>4747</v>
      </c>
    </row>
    <row r="23" spans="1:10" ht="12.75">
      <c r="A23" s="165" t="s">
        <v>170</v>
      </c>
      <c r="C23" s="368" t="s">
        <v>338</v>
      </c>
      <c r="D23" s="368" t="s">
        <v>339</v>
      </c>
      <c r="I23" s="368" t="s">
        <v>338</v>
      </c>
      <c r="J23" s="368" t="s">
        <v>339</v>
      </c>
    </row>
    <row r="24" spans="1:10" ht="12.75">
      <c r="A24" s="165"/>
      <c r="C24" s="361" t="s">
        <v>194</v>
      </c>
      <c r="D24" s="361" t="s">
        <v>194</v>
      </c>
      <c r="I24" s="361" t="s">
        <v>194</v>
      </c>
      <c r="J24" s="361" t="s">
        <v>194</v>
      </c>
    </row>
    <row r="25" spans="1:10" ht="12.75">
      <c r="A25" s="165" t="s">
        <v>171</v>
      </c>
      <c r="B25" s="336"/>
      <c r="C25" s="336"/>
      <c r="E25" s="321" t="s">
        <v>172</v>
      </c>
      <c r="I25" s="321">
        <v>47717</v>
      </c>
      <c r="J25" s="321">
        <v>46079</v>
      </c>
    </row>
    <row r="26" spans="1:10" ht="12.75">
      <c r="A26" s="170" t="s">
        <v>344</v>
      </c>
      <c r="B26" s="349"/>
      <c r="C26" s="321">
        <v>7992</v>
      </c>
      <c r="D26" s="321">
        <v>7860</v>
      </c>
      <c r="E26" s="321" t="s">
        <v>173</v>
      </c>
      <c r="I26" s="321">
        <v>315537</v>
      </c>
      <c r="J26" s="321">
        <v>15537</v>
      </c>
    </row>
    <row r="27" spans="1:10" ht="12.75">
      <c r="A27" s="166" t="s">
        <v>174</v>
      </c>
      <c r="C27" s="321">
        <v>3619</v>
      </c>
      <c r="D27" s="321">
        <v>3619</v>
      </c>
      <c r="E27" s="321" t="s">
        <v>175</v>
      </c>
      <c r="I27" s="321">
        <v>4387</v>
      </c>
      <c r="J27" s="321">
        <v>4747</v>
      </c>
    </row>
    <row r="28" spans="1:10" ht="12.75">
      <c r="A28" s="170" t="s">
        <v>176</v>
      </c>
      <c r="C28" s="321">
        <v>0</v>
      </c>
      <c r="D28" s="321">
        <v>0</v>
      </c>
      <c r="E28" s="336" t="s">
        <v>177</v>
      </c>
      <c r="I28" s="321">
        <v>19924</v>
      </c>
      <c r="J28" s="336">
        <v>20284</v>
      </c>
    </row>
    <row r="29" spans="1:10" ht="12.75">
      <c r="A29" s="165" t="s">
        <v>178</v>
      </c>
      <c r="B29" s="336"/>
      <c r="C29" s="321">
        <v>3619</v>
      </c>
      <c r="D29" s="336">
        <v>3619</v>
      </c>
      <c r="E29" s="336" t="s">
        <v>179</v>
      </c>
      <c r="F29" s="336"/>
      <c r="G29" s="336"/>
      <c r="H29" s="336"/>
      <c r="I29" s="321">
        <v>27455</v>
      </c>
      <c r="J29" s="336">
        <v>25795</v>
      </c>
    </row>
    <row r="30" spans="1:10" ht="12.75">
      <c r="A30" s="165" t="s">
        <v>180</v>
      </c>
      <c r="B30" s="336"/>
      <c r="C30" s="321">
        <v>4373</v>
      </c>
      <c r="D30" s="336">
        <v>4241</v>
      </c>
      <c r="E30" s="321" t="s">
        <v>181</v>
      </c>
      <c r="I30" s="321">
        <v>27455</v>
      </c>
      <c r="J30" s="321">
        <v>25795</v>
      </c>
    </row>
    <row r="31" spans="1:5" ht="12.75">
      <c r="A31" s="166" t="s">
        <v>182</v>
      </c>
      <c r="C31" s="321">
        <v>4373</v>
      </c>
      <c r="D31" s="321">
        <v>4241</v>
      </c>
      <c r="E31" s="321" t="s">
        <v>183</v>
      </c>
    </row>
    <row r="32" spans="1:5" ht="12.75">
      <c r="A32" s="170" t="s">
        <v>184</v>
      </c>
      <c r="B32" s="349"/>
      <c r="E32" s="321" t="s">
        <v>185</v>
      </c>
    </row>
    <row r="33" spans="1:5" ht="12.75">
      <c r="A33" s="170" t="s">
        <v>186</v>
      </c>
      <c r="B33" s="349"/>
      <c r="C33" s="321">
        <v>2437</v>
      </c>
      <c r="D33" s="321">
        <v>2437</v>
      </c>
      <c r="E33" s="321" t="s">
        <v>187</v>
      </c>
    </row>
    <row r="34" spans="1:5" ht="12.75">
      <c r="A34" s="170" t="s">
        <v>188</v>
      </c>
      <c r="B34" s="349"/>
      <c r="C34" s="321">
        <v>437</v>
      </c>
      <c r="D34" s="321">
        <v>437</v>
      </c>
      <c r="E34" s="321" t="s">
        <v>189</v>
      </c>
    </row>
    <row r="35" ht="12.75">
      <c r="E35" s="321" t="s">
        <v>190</v>
      </c>
    </row>
  </sheetData>
  <mergeCells count="2">
    <mergeCell ref="A3:J3"/>
    <mergeCell ref="A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C1">
      <selection activeCell="G24" sqref="G24"/>
    </sheetView>
  </sheetViews>
  <sheetFormatPr defaultColWidth="9.00390625" defaultRowHeight="12.75"/>
  <cols>
    <col min="1" max="1" width="36.00390625" style="109" customWidth="1"/>
    <col min="2" max="8" width="14.75390625" style="109" customWidth="1"/>
    <col min="9" max="16384" width="9.125" style="109" customWidth="1"/>
  </cols>
  <sheetData>
    <row r="1" spans="1:8" ht="12.75" customHeight="1">
      <c r="A1" s="107" t="s">
        <v>79</v>
      </c>
      <c r="B1" s="108">
        <v>801214</v>
      </c>
      <c r="C1" s="108">
        <v>751768</v>
      </c>
      <c r="D1" s="108">
        <v>805113</v>
      </c>
      <c r="E1" s="108">
        <v>552323</v>
      </c>
      <c r="F1" s="108">
        <v>552411</v>
      </c>
      <c r="G1" s="108">
        <v>805212</v>
      </c>
      <c r="H1" s="108" t="s">
        <v>80</v>
      </c>
    </row>
    <row r="2" spans="1:8" ht="12.75" customHeight="1" thickBot="1">
      <c r="A2" s="110" t="s">
        <v>81</v>
      </c>
      <c r="B2" s="111" t="s">
        <v>82</v>
      </c>
      <c r="C2" s="111" t="s">
        <v>83</v>
      </c>
      <c r="D2" s="111" t="s">
        <v>84</v>
      </c>
      <c r="E2" s="111" t="s">
        <v>85</v>
      </c>
      <c r="F2" s="111" t="s">
        <v>86</v>
      </c>
      <c r="G2" s="111" t="s">
        <v>87</v>
      </c>
      <c r="H2" s="112"/>
    </row>
    <row r="3" spans="1:8" ht="15" customHeight="1">
      <c r="A3" s="113"/>
      <c r="B3" s="114"/>
      <c r="C3" s="114"/>
      <c r="D3" s="114"/>
      <c r="E3" s="114"/>
      <c r="F3" s="114"/>
      <c r="G3" s="114"/>
      <c r="H3" s="115"/>
    </row>
    <row r="4" spans="1:8" ht="15" customHeight="1" thickBot="1">
      <c r="A4" s="116" t="s">
        <v>88</v>
      </c>
      <c r="B4" s="117"/>
      <c r="C4" s="117"/>
      <c r="D4" s="117"/>
      <c r="E4" s="117"/>
      <c r="F4" s="117"/>
      <c r="G4" s="117"/>
      <c r="H4" s="236"/>
    </row>
    <row r="5" spans="1:8" ht="15" customHeight="1" thickBot="1">
      <c r="A5" s="118" t="s">
        <v>89</v>
      </c>
      <c r="B5" s="242">
        <v>31211</v>
      </c>
      <c r="C5" s="310">
        <v>6134</v>
      </c>
      <c r="D5" s="242">
        <v>2314</v>
      </c>
      <c r="E5" s="243" t="s">
        <v>90</v>
      </c>
      <c r="F5" s="243" t="s">
        <v>90</v>
      </c>
      <c r="G5" s="244" t="s">
        <v>90</v>
      </c>
      <c r="H5" s="237">
        <f aca="true" t="shared" si="0" ref="H5:H11">SUM(B5:G5)</f>
        <v>39659</v>
      </c>
    </row>
    <row r="6" spans="1:8" ht="15" customHeight="1" thickBot="1">
      <c r="A6" s="118" t="s">
        <v>91</v>
      </c>
      <c r="B6" s="249">
        <v>9964</v>
      </c>
      <c r="C6" s="310">
        <v>1930</v>
      </c>
      <c r="D6" s="242">
        <v>742</v>
      </c>
      <c r="E6" s="245" t="s">
        <v>90</v>
      </c>
      <c r="F6" s="243" t="s">
        <v>90</v>
      </c>
      <c r="G6" s="243" t="s">
        <v>90</v>
      </c>
      <c r="H6" s="217">
        <f t="shared" si="0"/>
        <v>12636</v>
      </c>
    </row>
    <row r="7" spans="1:8" ht="15" customHeight="1" thickBot="1">
      <c r="A7" s="207" t="s">
        <v>92</v>
      </c>
      <c r="B7" s="132">
        <v>4397</v>
      </c>
      <c r="C7" s="312">
        <v>7788</v>
      </c>
      <c r="D7" s="246">
        <v>117</v>
      </c>
      <c r="E7" s="233">
        <v>2046</v>
      </c>
      <c r="F7" s="247">
        <v>154</v>
      </c>
      <c r="G7" s="246">
        <v>30</v>
      </c>
      <c r="H7" s="214">
        <f t="shared" si="0"/>
        <v>14532</v>
      </c>
    </row>
    <row r="8" spans="1:8" ht="15" customHeight="1">
      <c r="A8" s="118" t="s">
        <v>93</v>
      </c>
      <c r="B8" s="248" t="s">
        <v>90</v>
      </c>
      <c r="C8" s="243" t="s">
        <v>90</v>
      </c>
      <c r="D8" s="243" t="s">
        <v>90</v>
      </c>
      <c r="E8" s="248">
        <v>593</v>
      </c>
      <c r="F8" s="243" t="s">
        <v>90</v>
      </c>
      <c r="G8" s="243" t="s">
        <v>90</v>
      </c>
      <c r="H8" s="131">
        <f t="shared" si="0"/>
        <v>593</v>
      </c>
    </row>
    <row r="9" spans="1:8" ht="15" customHeight="1">
      <c r="A9" s="118" t="s">
        <v>94</v>
      </c>
      <c r="B9" s="242">
        <v>1120</v>
      </c>
      <c r="C9" s="243" t="s">
        <v>90</v>
      </c>
      <c r="D9" s="243" t="s">
        <v>90</v>
      </c>
      <c r="E9" s="243" t="s">
        <v>90</v>
      </c>
      <c r="F9" s="243" t="s">
        <v>90</v>
      </c>
      <c r="G9" s="243" t="s">
        <v>90</v>
      </c>
      <c r="H9" s="120">
        <f t="shared" si="0"/>
        <v>1120</v>
      </c>
    </row>
    <row r="10" spans="1:8" ht="15" customHeight="1" thickBot="1">
      <c r="A10" s="118" t="s">
        <v>95</v>
      </c>
      <c r="B10" s="243" t="s">
        <v>90</v>
      </c>
      <c r="C10" s="243" t="s">
        <v>90</v>
      </c>
      <c r="D10" s="243" t="s">
        <v>90</v>
      </c>
      <c r="E10" s="243">
        <v>777</v>
      </c>
      <c r="F10" s="243" t="s">
        <v>90</v>
      </c>
      <c r="G10" s="243" t="s">
        <v>90</v>
      </c>
      <c r="H10" s="238">
        <f t="shared" si="0"/>
        <v>777</v>
      </c>
    </row>
    <row r="11" spans="1:8" ht="15" customHeight="1" thickBot="1">
      <c r="A11" s="121" t="s">
        <v>96</v>
      </c>
      <c r="B11" s="249">
        <v>284</v>
      </c>
      <c r="C11" s="249" t="s">
        <v>90</v>
      </c>
      <c r="D11" s="245" t="s">
        <v>90</v>
      </c>
      <c r="E11" s="245" t="s">
        <v>90</v>
      </c>
      <c r="F11" s="245" t="s">
        <v>90</v>
      </c>
      <c r="G11" s="250" t="s">
        <v>90</v>
      </c>
      <c r="H11" s="237">
        <f t="shared" si="0"/>
        <v>284</v>
      </c>
    </row>
    <row r="12" spans="1:8" s="128" customFormat="1" ht="15" customHeight="1" thickBot="1">
      <c r="A12" s="125" t="s">
        <v>97</v>
      </c>
      <c r="B12" s="126">
        <f aca="true" t="shared" si="1" ref="B12:H12">SUM(B5:B11)</f>
        <v>46976</v>
      </c>
      <c r="C12" s="126">
        <f t="shared" si="1"/>
        <v>15852</v>
      </c>
      <c r="D12" s="126">
        <f t="shared" si="1"/>
        <v>3173</v>
      </c>
      <c r="E12" s="126">
        <f t="shared" si="1"/>
        <v>3416</v>
      </c>
      <c r="F12" s="126">
        <f t="shared" si="1"/>
        <v>154</v>
      </c>
      <c r="G12" s="126">
        <f t="shared" si="1"/>
        <v>30</v>
      </c>
      <c r="H12" s="127">
        <f t="shared" si="1"/>
        <v>69601</v>
      </c>
    </row>
    <row r="13" spans="1:8" ht="15" customHeight="1">
      <c r="A13" s="129"/>
      <c r="B13" s="130"/>
      <c r="C13" s="130"/>
      <c r="D13" s="130"/>
      <c r="E13" s="130"/>
      <c r="F13" s="130"/>
      <c r="G13" s="130"/>
      <c r="H13" s="131"/>
    </row>
    <row r="14" spans="1:8" ht="15" customHeight="1">
      <c r="A14" s="116" t="s">
        <v>98</v>
      </c>
      <c r="B14" s="117"/>
      <c r="C14" s="117"/>
      <c r="D14" s="117"/>
      <c r="E14" s="122"/>
      <c r="F14" s="117"/>
      <c r="G14" s="117"/>
      <c r="H14" s="124"/>
    </row>
    <row r="15" spans="1:8" ht="15" customHeight="1">
      <c r="A15" s="118" t="s">
        <v>99</v>
      </c>
      <c r="B15" s="119" t="s">
        <v>90</v>
      </c>
      <c r="C15" s="119" t="s">
        <v>90</v>
      </c>
      <c r="D15" s="215" t="s">
        <v>90</v>
      </c>
      <c r="E15" s="233">
        <v>1779</v>
      </c>
      <c r="F15" s="208">
        <v>134</v>
      </c>
      <c r="G15" s="215" t="s">
        <v>90</v>
      </c>
      <c r="H15" s="234">
        <f aca="true" t="shared" si="2" ref="H15:H21">SUM(B15:G15)</f>
        <v>1913</v>
      </c>
    </row>
    <row r="16" spans="1:8" ht="15" customHeight="1">
      <c r="A16" s="118" t="s">
        <v>100</v>
      </c>
      <c r="B16" s="119">
        <v>310</v>
      </c>
      <c r="C16" s="119">
        <v>500</v>
      </c>
      <c r="D16" s="119" t="s">
        <v>90</v>
      </c>
      <c r="E16" s="216">
        <v>673</v>
      </c>
      <c r="F16" s="119" t="s">
        <v>90</v>
      </c>
      <c r="G16" s="119" t="s">
        <v>90</v>
      </c>
      <c r="H16" s="217">
        <f t="shared" si="2"/>
        <v>1483</v>
      </c>
    </row>
    <row r="17" spans="1:8" ht="15" customHeight="1" thickBot="1">
      <c r="A17" s="118" t="s">
        <v>101</v>
      </c>
      <c r="B17" s="123" t="s">
        <v>90</v>
      </c>
      <c r="C17" s="119" t="s">
        <v>90</v>
      </c>
      <c r="D17" s="215" t="s">
        <v>90</v>
      </c>
      <c r="E17" s="233">
        <v>267</v>
      </c>
      <c r="F17" s="208">
        <v>20</v>
      </c>
      <c r="G17" s="215" t="s">
        <v>90</v>
      </c>
      <c r="H17" s="235">
        <f t="shared" si="2"/>
        <v>287</v>
      </c>
    </row>
    <row r="18" spans="1:8" ht="15" customHeight="1" thickBot="1">
      <c r="A18" s="210" t="s">
        <v>193</v>
      </c>
      <c r="B18" s="311">
        <v>608</v>
      </c>
      <c r="C18" s="208"/>
      <c r="D18" s="119"/>
      <c r="E18" s="209"/>
      <c r="F18" s="119"/>
      <c r="G18" s="215"/>
      <c r="H18" s="214">
        <v>608</v>
      </c>
    </row>
    <row r="19" spans="1:8" s="133" customFormat="1" ht="15" customHeight="1">
      <c r="A19" s="116" t="s">
        <v>102</v>
      </c>
      <c r="B19" s="211">
        <f>B16+B18</f>
        <v>918</v>
      </c>
      <c r="C19" s="132">
        <v>500</v>
      </c>
      <c r="D19" s="132" t="s">
        <v>90</v>
      </c>
      <c r="E19" s="132">
        <f>SUM(E15:E17)</f>
        <v>2719</v>
      </c>
      <c r="F19" s="132">
        <v>154</v>
      </c>
      <c r="G19" s="132" t="s">
        <v>90</v>
      </c>
      <c r="H19" s="131">
        <f>SUM(H15:H18)</f>
        <v>4291</v>
      </c>
    </row>
    <row r="20" spans="1:8" ht="15" customHeight="1" thickBot="1">
      <c r="A20" s="121" t="s">
        <v>103</v>
      </c>
      <c r="B20" s="123">
        <v>46058</v>
      </c>
      <c r="C20" s="123">
        <f>C12-C19</f>
        <v>15352</v>
      </c>
      <c r="D20" s="123">
        <v>3173</v>
      </c>
      <c r="E20" s="123">
        <v>697</v>
      </c>
      <c r="F20" s="123"/>
      <c r="G20" s="123">
        <v>30</v>
      </c>
      <c r="H20" s="124">
        <f t="shared" si="2"/>
        <v>65310</v>
      </c>
    </row>
    <row r="21" spans="1:8" s="128" customFormat="1" ht="15" customHeight="1" thickBot="1">
      <c r="A21" s="125" t="s">
        <v>104</v>
      </c>
      <c r="B21" s="126">
        <v>46976</v>
      </c>
      <c r="C21" s="126">
        <f>C19+C20</f>
        <v>15852</v>
      </c>
      <c r="D21" s="126">
        <f>SUM(D19:D20)</f>
        <v>3173</v>
      </c>
      <c r="E21" s="126">
        <f>SUM(E19:E20)</f>
        <v>3416</v>
      </c>
      <c r="F21" s="126">
        <f>SUM(F19:F20)</f>
        <v>154</v>
      </c>
      <c r="G21" s="126">
        <f>SUM(G19:G20)</f>
        <v>30</v>
      </c>
      <c r="H21" s="127">
        <f t="shared" si="2"/>
        <v>69601</v>
      </c>
    </row>
    <row r="23" s="133" customFormat="1" ht="12.75">
      <c r="A23" s="133" t="s">
        <v>105</v>
      </c>
    </row>
    <row r="24" spans="1:8" ht="15.75">
      <c r="A24" s="109" t="s">
        <v>106</v>
      </c>
      <c r="H24" s="128">
        <v>65310</v>
      </c>
    </row>
    <row r="25" spans="1:8" ht="15.75">
      <c r="A25" s="134" t="s">
        <v>196</v>
      </c>
      <c r="H25" s="128">
        <v>2344</v>
      </c>
    </row>
    <row r="26" spans="1:8" ht="15.75">
      <c r="A26" s="134" t="s">
        <v>343</v>
      </c>
      <c r="H26" s="128">
        <v>62112</v>
      </c>
    </row>
    <row r="27" spans="1:8" ht="15.75">
      <c r="A27" s="109" t="s">
        <v>107</v>
      </c>
      <c r="H27" s="128">
        <v>9946</v>
      </c>
    </row>
    <row r="28" ht="12.75">
      <c r="A28" s="134" t="s">
        <v>197</v>
      </c>
    </row>
    <row r="29" spans="1:2" ht="12.75">
      <c r="A29" s="133" t="s">
        <v>108</v>
      </c>
      <c r="B29" s="133"/>
    </row>
    <row r="30" ht="12.75">
      <c r="A30" s="109" t="s">
        <v>109</v>
      </c>
    </row>
    <row r="31" ht="12.75">
      <c r="A31" s="109" t="s">
        <v>110</v>
      </c>
    </row>
    <row r="32" ht="12.75">
      <c r="A32" s="109" t="s">
        <v>111</v>
      </c>
    </row>
    <row r="33" ht="12.75">
      <c r="A33" s="109" t="s">
        <v>112</v>
      </c>
    </row>
  </sheetData>
  <printOptions/>
  <pageMargins left="0.3937007874015748" right="0.3937007874015748" top="0.984251968503937" bottom="0.5905511811023623" header="0.5118110236220472" footer="0.5118110236220472"/>
  <pageSetup horizontalDpi="240" verticalDpi="240" orientation="landscape" paperSize="9" r:id="rId1"/>
  <headerFooter alignWithMargins="0">
    <oddHeader xml:space="preserve">&amp;C&amp;"Arial,Félkövér"&amp;12Általános Iskola 2006.évi költségvetésének módosítása II.&amp;R6/a sz. melléklet     
       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K21" sqref="K21"/>
    </sheetView>
  </sheetViews>
  <sheetFormatPr defaultColWidth="9.00390625" defaultRowHeight="12.75"/>
  <cols>
    <col min="1" max="4" width="9.125" style="135" customWidth="1"/>
    <col min="5" max="5" width="9.125" style="259" customWidth="1"/>
    <col min="6" max="6" width="9.125" style="135" customWidth="1"/>
    <col min="7" max="7" width="10.625" style="259" customWidth="1"/>
    <col min="8" max="8" width="9.125" style="135" customWidth="1"/>
    <col min="9" max="9" width="11.00390625" style="259" customWidth="1"/>
    <col min="10" max="16384" width="9.125" style="135" customWidth="1"/>
  </cols>
  <sheetData>
    <row r="1" spans="3:5" ht="12.75">
      <c r="C1" s="136"/>
      <c r="D1" s="136"/>
      <c r="E1" s="271"/>
    </row>
    <row r="2" ht="13.5" thickBot="1"/>
    <row r="3" spans="1:9" ht="12.75">
      <c r="A3" s="137"/>
      <c r="B3" s="138" t="s">
        <v>113</v>
      </c>
      <c r="C3" s="138"/>
      <c r="D3" s="138"/>
      <c r="E3" s="272" t="s">
        <v>114</v>
      </c>
      <c r="F3" s="139" t="s">
        <v>115</v>
      </c>
      <c r="G3" s="260" t="s">
        <v>116</v>
      </c>
      <c r="H3" s="430" t="s">
        <v>143</v>
      </c>
      <c r="I3" s="431"/>
    </row>
    <row r="4" spans="1:9" ht="13.5" thickBot="1">
      <c r="A4" s="140"/>
      <c r="B4" s="141"/>
      <c r="C4" s="141"/>
      <c r="D4" s="141"/>
      <c r="E4" s="273" t="s">
        <v>117</v>
      </c>
      <c r="F4" s="141" t="s">
        <v>118</v>
      </c>
      <c r="G4" s="261"/>
      <c r="H4" s="158" t="s">
        <v>144</v>
      </c>
      <c r="I4" s="267" t="s">
        <v>117</v>
      </c>
    </row>
    <row r="5" spans="1:9" ht="12.75">
      <c r="A5" s="142" t="s">
        <v>119</v>
      </c>
      <c r="B5" s="143"/>
      <c r="C5" s="143"/>
      <c r="D5" s="143"/>
      <c r="E5" s="274"/>
      <c r="F5" s="143"/>
      <c r="G5" s="262"/>
      <c r="H5" s="157"/>
      <c r="I5" s="268"/>
    </row>
    <row r="6" spans="1:10" ht="12.75">
      <c r="A6" s="142" t="s">
        <v>120</v>
      </c>
      <c r="B6" s="143"/>
      <c r="C6" s="143"/>
      <c r="D6" s="143"/>
      <c r="E6" s="263">
        <v>204000</v>
      </c>
      <c r="F6" s="144">
        <v>90</v>
      </c>
      <c r="G6" s="262">
        <v>18360000</v>
      </c>
      <c r="H6" s="163">
        <v>89</v>
      </c>
      <c r="I6" s="269">
        <v>18156000</v>
      </c>
      <c r="J6" s="143"/>
    </row>
    <row r="7" spans="1:10" ht="12.75">
      <c r="A7" s="142" t="s">
        <v>121</v>
      </c>
      <c r="B7" s="143"/>
      <c r="C7" s="143"/>
      <c r="D7" s="143"/>
      <c r="E7" s="263">
        <v>212000</v>
      </c>
      <c r="F7" s="144">
        <v>113</v>
      </c>
      <c r="G7" s="262">
        <v>23956000</v>
      </c>
      <c r="H7" s="163">
        <v>111</v>
      </c>
      <c r="I7" s="269">
        <v>23532000</v>
      </c>
      <c r="J7" s="143"/>
    </row>
    <row r="8" spans="1:10" ht="12.75">
      <c r="A8" s="142"/>
      <c r="B8" s="143"/>
      <c r="C8" s="143"/>
      <c r="D8" s="143"/>
      <c r="E8" s="263"/>
      <c r="F8" s="144"/>
      <c r="G8" s="262"/>
      <c r="H8" s="159"/>
      <c r="I8" s="262"/>
      <c r="J8" s="143"/>
    </row>
    <row r="9" spans="1:10" ht="12.75">
      <c r="A9" s="142" t="s">
        <v>122</v>
      </c>
      <c r="B9" s="143"/>
      <c r="C9" s="143"/>
      <c r="D9" s="143"/>
      <c r="E9" s="263">
        <v>23000</v>
      </c>
      <c r="F9" s="144">
        <v>18</v>
      </c>
      <c r="G9" s="262">
        <v>414000</v>
      </c>
      <c r="H9" s="159">
        <v>18</v>
      </c>
      <c r="I9" s="262">
        <v>414000</v>
      </c>
      <c r="J9" s="143"/>
    </row>
    <row r="10" spans="1:10" ht="12.75">
      <c r="A10" s="142"/>
      <c r="B10" s="143"/>
      <c r="C10" s="143"/>
      <c r="D10" s="143"/>
      <c r="E10" s="263"/>
      <c r="F10" s="144"/>
      <c r="G10" s="262"/>
      <c r="H10" s="159"/>
      <c r="I10" s="262"/>
      <c r="J10" s="143"/>
    </row>
    <row r="11" spans="1:10" ht="12.75">
      <c r="A11" s="142" t="s">
        <v>123</v>
      </c>
      <c r="B11" s="143"/>
      <c r="C11" s="143"/>
      <c r="D11" s="143"/>
      <c r="E11" s="263"/>
      <c r="F11" s="144"/>
      <c r="G11" s="262"/>
      <c r="H11" s="159"/>
      <c r="I11" s="262"/>
      <c r="J11" s="143"/>
    </row>
    <row r="12" spans="1:10" ht="12.75">
      <c r="A12" s="142" t="s">
        <v>124</v>
      </c>
      <c r="B12" s="143"/>
      <c r="C12" s="143"/>
      <c r="D12" s="143"/>
      <c r="E12" s="263">
        <v>15000</v>
      </c>
      <c r="F12" s="144">
        <v>26</v>
      </c>
      <c r="G12" s="262">
        <v>390000</v>
      </c>
      <c r="H12" s="159">
        <v>26</v>
      </c>
      <c r="I12" s="262">
        <v>390000</v>
      </c>
      <c r="J12" s="143"/>
    </row>
    <row r="13" spans="1:10" ht="12.75">
      <c r="A13" s="142" t="s">
        <v>125</v>
      </c>
      <c r="B13" s="143"/>
      <c r="C13" s="143"/>
      <c r="D13" s="143"/>
      <c r="E13" s="263">
        <v>15000</v>
      </c>
      <c r="F13" s="144">
        <v>29</v>
      </c>
      <c r="G13" s="262">
        <v>435000</v>
      </c>
      <c r="H13" s="159">
        <v>29</v>
      </c>
      <c r="I13" s="262">
        <v>435000</v>
      </c>
      <c r="J13" s="143"/>
    </row>
    <row r="14" spans="1:10" ht="12.75">
      <c r="A14" s="142"/>
      <c r="B14" s="143"/>
      <c r="C14" s="143"/>
      <c r="D14" s="143"/>
      <c r="E14" s="263"/>
      <c r="F14" s="144"/>
      <c r="G14" s="262"/>
      <c r="H14" s="159"/>
      <c r="I14" s="262"/>
      <c r="J14" s="143"/>
    </row>
    <row r="15" spans="1:10" ht="12.75">
      <c r="A15" s="142" t="s">
        <v>126</v>
      </c>
      <c r="B15" s="143"/>
      <c r="C15" s="143"/>
      <c r="D15" s="143"/>
      <c r="E15" s="263"/>
      <c r="F15" s="144"/>
      <c r="G15" s="262"/>
      <c r="H15" s="159"/>
      <c r="I15" s="262"/>
      <c r="J15" s="143"/>
    </row>
    <row r="16" spans="1:10" ht="12.75">
      <c r="A16" s="142" t="s">
        <v>124</v>
      </c>
      <c r="B16" s="143"/>
      <c r="C16" s="143"/>
      <c r="D16" s="143"/>
      <c r="E16" s="263">
        <v>45000</v>
      </c>
      <c r="F16" s="144">
        <v>81</v>
      </c>
      <c r="G16" s="262">
        <v>3645000</v>
      </c>
      <c r="H16" s="163">
        <v>80</v>
      </c>
      <c r="I16" s="269">
        <v>3600000</v>
      </c>
      <c r="J16" s="143"/>
    </row>
    <row r="17" spans="1:10" ht="12.75">
      <c r="A17" s="142" t="s">
        <v>125</v>
      </c>
      <c r="B17" s="143"/>
      <c r="C17" s="143"/>
      <c r="D17" s="143"/>
      <c r="E17" s="263">
        <v>45000</v>
      </c>
      <c r="F17" s="144">
        <v>104</v>
      </c>
      <c r="G17" s="262">
        <v>4680000</v>
      </c>
      <c r="H17" s="163">
        <v>102</v>
      </c>
      <c r="I17" s="269">
        <v>4590000</v>
      </c>
      <c r="J17" s="143"/>
    </row>
    <row r="18" spans="1:10" ht="12.75">
      <c r="A18" s="142"/>
      <c r="B18" s="143"/>
      <c r="C18" s="143"/>
      <c r="D18" s="143"/>
      <c r="E18" s="263"/>
      <c r="F18" s="144"/>
      <c r="G18" s="262"/>
      <c r="H18" s="159"/>
      <c r="I18" s="262"/>
      <c r="J18" s="143"/>
    </row>
    <row r="19" spans="1:10" ht="12.75">
      <c r="A19" s="142" t="s">
        <v>127</v>
      </c>
      <c r="B19" s="143"/>
      <c r="C19" s="143"/>
      <c r="D19" s="143"/>
      <c r="E19" s="263"/>
      <c r="F19" s="144"/>
      <c r="G19" s="262"/>
      <c r="H19" s="159"/>
      <c r="I19" s="262"/>
      <c r="J19" s="143"/>
    </row>
    <row r="20" spans="1:10" ht="12.75">
      <c r="A20" s="142" t="s">
        <v>124</v>
      </c>
      <c r="B20" s="143"/>
      <c r="C20" s="143"/>
      <c r="D20" s="143"/>
      <c r="E20" s="263">
        <v>25000</v>
      </c>
      <c r="F20" s="144">
        <v>90</v>
      </c>
      <c r="G20" s="262">
        <v>2250000</v>
      </c>
      <c r="H20" s="163">
        <v>89</v>
      </c>
      <c r="I20" s="269">
        <v>2225000</v>
      </c>
      <c r="J20" s="143"/>
    </row>
    <row r="21" spans="1:10" ht="12.75">
      <c r="A21" s="142"/>
      <c r="B21" s="143"/>
      <c r="C21" s="143"/>
      <c r="D21" s="143"/>
      <c r="E21" s="263"/>
      <c r="F21" s="144"/>
      <c r="G21" s="262"/>
      <c r="H21" s="159"/>
      <c r="I21" s="262"/>
      <c r="J21" s="143"/>
    </row>
    <row r="22" spans="1:10" ht="12.75">
      <c r="A22" s="142" t="s">
        <v>128</v>
      </c>
      <c r="B22" s="143"/>
      <c r="C22" s="143"/>
      <c r="D22" s="143"/>
      <c r="E22" s="263"/>
      <c r="F22" s="144"/>
      <c r="G22" s="262"/>
      <c r="H22" s="159"/>
      <c r="I22" s="262"/>
      <c r="J22" s="143"/>
    </row>
    <row r="23" spans="1:10" ht="12.75">
      <c r="A23" s="164" t="s">
        <v>145</v>
      </c>
      <c r="B23" s="143"/>
      <c r="C23" s="143"/>
      <c r="D23" s="143"/>
      <c r="E23" s="263"/>
      <c r="F23" s="144"/>
      <c r="G23" s="262"/>
      <c r="H23" s="159"/>
      <c r="I23" s="262"/>
      <c r="J23" s="143"/>
    </row>
    <row r="24" spans="1:10" ht="12.75">
      <c r="A24" s="142" t="s">
        <v>120</v>
      </c>
      <c r="B24" s="143"/>
      <c r="C24" s="143"/>
      <c r="D24" s="143"/>
      <c r="E24" s="263">
        <v>55000</v>
      </c>
      <c r="F24" s="144">
        <v>13</v>
      </c>
      <c r="G24" s="262">
        <v>715000</v>
      </c>
      <c r="H24" s="280">
        <v>7</v>
      </c>
      <c r="I24" s="281">
        <v>385000</v>
      </c>
      <c r="J24" s="143"/>
    </row>
    <row r="25" spans="1:10" ht="12.75">
      <c r="A25" s="142" t="s">
        <v>129</v>
      </c>
      <c r="B25" s="143"/>
      <c r="C25" s="143"/>
      <c r="D25" s="143"/>
      <c r="E25" s="263">
        <v>55000</v>
      </c>
      <c r="F25" s="144">
        <v>12</v>
      </c>
      <c r="G25" s="262">
        <v>660000</v>
      </c>
      <c r="H25" s="280">
        <v>13</v>
      </c>
      <c r="I25" s="281">
        <v>715000</v>
      </c>
      <c r="J25" s="143"/>
    </row>
    <row r="26" spans="1:10" ht="12.75">
      <c r="A26" s="164" t="s">
        <v>146</v>
      </c>
      <c r="B26" s="143"/>
      <c r="C26" s="143"/>
      <c r="D26" s="143"/>
      <c r="E26" s="263"/>
      <c r="F26" s="144"/>
      <c r="G26" s="262"/>
      <c r="H26" s="280">
        <v>2</v>
      </c>
      <c r="I26" s="281">
        <v>110000</v>
      </c>
      <c r="J26" s="143"/>
    </row>
    <row r="27" spans="1:10" ht="12.75">
      <c r="A27" s="142" t="s">
        <v>130</v>
      </c>
      <c r="B27" s="143"/>
      <c r="C27" s="143"/>
      <c r="D27" s="143"/>
      <c r="E27" s="263"/>
      <c r="F27" s="144"/>
      <c r="G27" s="262"/>
      <c r="H27" s="159"/>
      <c r="I27" s="262"/>
      <c r="J27" s="143"/>
    </row>
    <row r="28" spans="1:10" ht="12.75">
      <c r="A28" s="142" t="s">
        <v>124</v>
      </c>
      <c r="B28" s="143"/>
      <c r="C28" s="143"/>
      <c r="D28" s="143"/>
      <c r="E28" s="263">
        <v>10000</v>
      </c>
      <c r="F28" s="144">
        <v>43</v>
      </c>
      <c r="G28" s="262">
        <v>430000</v>
      </c>
      <c r="H28" s="159">
        <v>43</v>
      </c>
      <c r="I28" s="262">
        <v>430000</v>
      </c>
      <c r="J28" s="143"/>
    </row>
    <row r="29" spans="1:10" ht="12.75">
      <c r="A29" s="142" t="s">
        <v>125</v>
      </c>
      <c r="B29" s="143"/>
      <c r="C29" s="143"/>
      <c r="D29" s="143"/>
      <c r="E29" s="263">
        <v>10000</v>
      </c>
      <c r="F29" s="144">
        <v>69</v>
      </c>
      <c r="G29" s="262">
        <v>690000</v>
      </c>
      <c r="H29" s="159">
        <v>69</v>
      </c>
      <c r="I29" s="262">
        <v>690000</v>
      </c>
      <c r="J29" s="143"/>
    </row>
    <row r="30" spans="1:10" ht="12.75">
      <c r="A30" s="142" t="s">
        <v>131</v>
      </c>
      <c r="B30" s="143"/>
      <c r="C30" s="143"/>
      <c r="D30" s="143"/>
      <c r="E30" s="263"/>
      <c r="F30" s="144"/>
      <c r="G30" s="262"/>
      <c r="H30" s="159"/>
      <c r="I30" s="262"/>
      <c r="J30" s="143"/>
    </row>
    <row r="31" spans="1:10" ht="12.75">
      <c r="A31" s="142"/>
      <c r="B31" s="143"/>
      <c r="C31" s="143"/>
      <c r="D31" s="143"/>
      <c r="E31" s="263"/>
      <c r="F31" s="144"/>
      <c r="G31" s="262"/>
      <c r="H31" s="159"/>
      <c r="I31" s="262"/>
      <c r="J31" s="143"/>
    </row>
    <row r="32" spans="1:10" ht="12.75">
      <c r="A32" s="142" t="s">
        <v>132</v>
      </c>
      <c r="B32" s="143"/>
      <c r="C32" s="143"/>
      <c r="D32" s="143"/>
      <c r="E32" s="263">
        <v>720</v>
      </c>
      <c r="F32" s="144">
        <v>203</v>
      </c>
      <c r="G32" s="262">
        <v>146160</v>
      </c>
      <c r="H32" s="159">
        <v>200</v>
      </c>
      <c r="I32" s="262">
        <f>H32*E32</f>
        <v>144000</v>
      </c>
      <c r="J32" s="143"/>
    </row>
    <row r="33" spans="1:10" ht="12.75">
      <c r="A33" s="142"/>
      <c r="B33" s="143"/>
      <c r="C33" s="143"/>
      <c r="D33" s="143"/>
      <c r="E33" s="263"/>
      <c r="F33" s="144"/>
      <c r="G33" s="262"/>
      <c r="H33" s="159"/>
      <c r="I33" s="262"/>
      <c r="J33" s="143"/>
    </row>
    <row r="34" spans="1:10" ht="12.75">
      <c r="A34" s="145" t="s">
        <v>133</v>
      </c>
      <c r="B34" s="143"/>
      <c r="C34" s="143"/>
      <c r="D34" s="143"/>
      <c r="E34" s="263"/>
      <c r="F34" s="143"/>
      <c r="G34" s="262"/>
      <c r="H34" s="142"/>
      <c r="I34" s="262"/>
      <c r="J34" s="143"/>
    </row>
    <row r="35" spans="1:10" ht="12.75">
      <c r="A35" s="142" t="s">
        <v>134</v>
      </c>
      <c r="B35" s="143"/>
      <c r="C35" s="143"/>
      <c r="D35" s="143"/>
      <c r="E35" s="263">
        <v>11700</v>
      </c>
      <c r="F35" s="144">
        <v>14</v>
      </c>
      <c r="G35" s="262">
        <v>163800</v>
      </c>
      <c r="H35" s="159">
        <v>14</v>
      </c>
      <c r="I35" s="262">
        <v>163800</v>
      </c>
      <c r="J35" s="143"/>
    </row>
    <row r="36" spans="1:10" ht="12.75">
      <c r="A36" s="142"/>
      <c r="B36" s="143"/>
      <c r="C36" s="143"/>
      <c r="D36" s="143"/>
      <c r="E36" s="263"/>
      <c r="F36" s="143"/>
      <c r="G36" s="262"/>
      <c r="H36" s="142"/>
      <c r="I36" s="262"/>
      <c r="J36" s="143"/>
    </row>
    <row r="37" spans="1:10" ht="12.75">
      <c r="A37" s="142" t="s">
        <v>135</v>
      </c>
      <c r="B37" s="143"/>
      <c r="C37" s="143"/>
      <c r="D37" s="143"/>
      <c r="E37" s="263"/>
      <c r="F37" s="144"/>
      <c r="G37" s="262"/>
      <c r="H37" s="159"/>
      <c r="I37" s="262"/>
      <c r="J37" s="143"/>
    </row>
    <row r="38" spans="1:10" ht="12.75">
      <c r="A38" s="142" t="s">
        <v>136</v>
      </c>
      <c r="B38" s="143"/>
      <c r="C38" s="143"/>
      <c r="D38" s="143"/>
      <c r="E38" s="263" t="s">
        <v>137</v>
      </c>
      <c r="F38" s="144"/>
      <c r="G38" s="263"/>
      <c r="H38" s="163"/>
      <c r="I38" s="269"/>
      <c r="J38" s="143"/>
    </row>
    <row r="39" spans="1:10" ht="12.75">
      <c r="A39" s="164" t="s">
        <v>232</v>
      </c>
      <c r="B39" s="143"/>
      <c r="C39" s="143"/>
      <c r="D39" s="143"/>
      <c r="E39" s="263"/>
      <c r="F39" s="144"/>
      <c r="G39" s="263"/>
      <c r="H39" s="280">
        <v>113</v>
      </c>
      <c r="I39" s="281">
        <v>265550</v>
      </c>
      <c r="J39" s="143"/>
    </row>
    <row r="40" spans="1:10" ht="12.75">
      <c r="A40" s="164" t="s">
        <v>233</v>
      </c>
      <c r="B40" s="143"/>
      <c r="C40" s="143"/>
      <c r="D40" s="143"/>
      <c r="E40" s="263"/>
      <c r="F40" s="144"/>
      <c r="G40" s="263"/>
      <c r="H40" s="280">
        <v>203</v>
      </c>
      <c r="I40" s="281">
        <v>284200</v>
      </c>
      <c r="J40" s="143"/>
    </row>
    <row r="41" spans="1:10" ht="12.75">
      <c r="A41" s="164" t="s">
        <v>234</v>
      </c>
      <c r="B41" s="143"/>
      <c r="C41" s="143"/>
      <c r="D41" s="143"/>
      <c r="E41" s="263"/>
      <c r="F41" s="144"/>
      <c r="G41" s="263"/>
      <c r="H41" s="280">
        <v>203</v>
      </c>
      <c r="I41" s="281">
        <v>121800</v>
      </c>
      <c r="J41" s="143"/>
    </row>
    <row r="42" spans="8:9" ht="13.5" thickBot="1">
      <c r="H42" s="239"/>
      <c r="I42" s="270"/>
    </row>
    <row r="43" spans="1:10" ht="13.5" hidden="1" thickBot="1">
      <c r="A43" s="142"/>
      <c r="B43" s="143"/>
      <c r="C43" s="143"/>
      <c r="D43" s="143"/>
      <c r="E43" s="263"/>
      <c r="F43" s="144"/>
      <c r="G43" s="262"/>
      <c r="H43" s="159"/>
      <c r="I43" s="262"/>
      <c r="J43" s="143"/>
    </row>
    <row r="44" spans="1:10" ht="13.5" hidden="1" thickBot="1">
      <c r="A44" s="142"/>
      <c r="B44" s="143"/>
      <c r="C44" s="143"/>
      <c r="D44" s="143"/>
      <c r="E44" s="263"/>
      <c r="F44" s="144"/>
      <c r="G44" s="262"/>
      <c r="H44" s="159"/>
      <c r="I44" s="262"/>
      <c r="J44" s="143"/>
    </row>
    <row r="45" spans="1:10" ht="13.5" hidden="1" thickBot="1">
      <c r="A45" s="142"/>
      <c r="B45" s="143"/>
      <c r="C45" s="143"/>
      <c r="D45" s="143"/>
      <c r="E45" s="263"/>
      <c r="F45" s="144"/>
      <c r="G45" s="262"/>
      <c r="H45" s="159"/>
      <c r="I45" s="262"/>
      <c r="J45" s="143"/>
    </row>
    <row r="46" spans="1:10" ht="13.5" hidden="1" thickBot="1">
      <c r="A46" s="142"/>
      <c r="B46" s="143"/>
      <c r="C46" s="143"/>
      <c r="D46" s="143"/>
      <c r="E46" s="263"/>
      <c r="F46" s="144"/>
      <c r="G46" s="262"/>
      <c r="H46" s="159"/>
      <c r="I46" s="262"/>
      <c r="J46" s="143"/>
    </row>
    <row r="47" spans="1:10" ht="13.5" hidden="1" thickBot="1">
      <c r="A47" s="142"/>
      <c r="B47" s="143"/>
      <c r="C47" s="143"/>
      <c r="D47" s="143"/>
      <c r="E47" s="263"/>
      <c r="F47" s="144"/>
      <c r="G47" s="262"/>
      <c r="H47" s="159"/>
      <c r="I47" s="262"/>
      <c r="J47" s="143"/>
    </row>
    <row r="48" spans="1:10" ht="13.5" hidden="1" thickBot="1">
      <c r="A48" s="142"/>
      <c r="B48" s="143"/>
      <c r="C48" s="143"/>
      <c r="D48" s="143"/>
      <c r="E48" s="263"/>
      <c r="F48" s="143"/>
      <c r="G48" s="262"/>
      <c r="H48" s="142"/>
      <c r="I48" s="262"/>
      <c r="J48" s="143"/>
    </row>
    <row r="49" spans="1:10" ht="13.5" thickBot="1">
      <c r="A49" s="146" t="s">
        <v>138</v>
      </c>
      <c r="B49" s="147"/>
      <c r="C49" s="147"/>
      <c r="D49" s="147"/>
      <c r="E49" s="275"/>
      <c r="F49" s="148"/>
      <c r="G49" s="264">
        <v>56934960</v>
      </c>
      <c r="H49" s="160"/>
      <c r="I49" s="264">
        <f>SUM(I6:I41)</f>
        <v>56651350</v>
      </c>
      <c r="J49" s="150"/>
    </row>
    <row r="50" spans="1:10" ht="12.75">
      <c r="A50" s="149"/>
      <c r="B50" s="150"/>
      <c r="C50" s="150"/>
      <c r="D50" s="150"/>
      <c r="E50" s="276"/>
      <c r="F50" s="151"/>
      <c r="G50" s="265"/>
      <c r="H50" s="161"/>
      <c r="I50" s="265"/>
      <c r="J50" s="150"/>
    </row>
    <row r="51" spans="1:10" ht="12.75">
      <c r="A51" s="149" t="s">
        <v>139</v>
      </c>
      <c r="B51" s="150"/>
      <c r="C51" s="150"/>
      <c r="D51" s="150"/>
      <c r="E51" s="277"/>
      <c r="F51" s="151"/>
      <c r="G51" s="265"/>
      <c r="H51" s="161"/>
      <c r="I51" s="265"/>
      <c r="J51" s="150"/>
    </row>
    <row r="52" spans="1:10" ht="12.75">
      <c r="A52" s="153" t="s">
        <v>140</v>
      </c>
      <c r="B52" s="152"/>
      <c r="C52" s="152"/>
      <c r="D52" s="152"/>
      <c r="E52" s="278">
        <v>65000</v>
      </c>
      <c r="F52" s="143">
        <v>56</v>
      </c>
      <c r="G52" s="262">
        <v>3640000</v>
      </c>
      <c r="H52" s="142">
        <v>56</v>
      </c>
      <c r="I52" s="262">
        <v>3640000</v>
      </c>
      <c r="J52" s="143"/>
    </row>
    <row r="53" spans="1:10" ht="12.75">
      <c r="A53" s="154" t="s">
        <v>141</v>
      </c>
      <c r="B53" s="143"/>
      <c r="C53" s="143"/>
      <c r="D53" s="143"/>
      <c r="E53" s="263">
        <v>32500</v>
      </c>
      <c r="F53" s="143">
        <v>56</v>
      </c>
      <c r="G53" s="262">
        <v>1820000</v>
      </c>
      <c r="H53" s="142">
        <v>56</v>
      </c>
      <c r="I53" s="262">
        <v>1820000</v>
      </c>
      <c r="J53" s="143"/>
    </row>
    <row r="54" spans="1:10" ht="13.5" thickBot="1">
      <c r="A54" s="155" t="s">
        <v>142</v>
      </c>
      <c r="B54" s="156"/>
      <c r="C54" s="156"/>
      <c r="D54" s="156"/>
      <c r="E54" s="279"/>
      <c r="F54" s="156"/>
      <c r="G54" s="266">
        <v>62394960</v>
      </c>
      <c r="H54" s="162"/>
      <c r="I54" s="266">
        <f>I49+I52+I53</f>
        <v>62111350</v>
      </c>
      <c r="J54" s="150"/>
    </row>
  </sheetData>
  <mergeCells count="1">
    <mergeCell ref="H3:I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&amp;C&amp;"Arial CE,Félkövér"&amp;14Általános Iskola 2006. évi
állami támogatásásnak módosítása III.&amp;R6/b sz.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J162"/>
  <sheetViews>
    <sheetView workbookViewId="0" topLeftCell="A1">
      <selection activeCell="L22" sqref="L22"/>
    </sheetView>
  </sheetViews>
  <sheetFormatPr defaultColWidth="9.00390625" defaultRowHeight="12.75"/>
  <cols>
    <col min="1" max="1" width="9.125" style="240" customWidth="1"/>
    <col min="2" max="2" width="23.375" style="240" customWidth="1"/>
    <col min="3" max="3" width="9.125" style="240" customWidth="1"/>
    <col min="4" max="4" width="5.125" style="240" customWidth="1"/>
    <col min="5" max="5" width="9.125" style="240" customWidth="1"/>
    <col min="6" max="6" width="4.875" style="240" customWidth="1"/>
    <col min="7" max="7" width="7.75390625" style="240" customWidth="1"/>
    <col min="8" max="8" width="3.375" style="240" customWidth="1"/>
    <col min="9" max="9" width="12.625" style="240" customWidth="1"/>
    <col min="10" max="16384" width="9.125" style="240" customWidth="1"/>
  </cols>
  <sheetData>
    <row r="2" ht="12.75">
      <c r="H2" s="434" t="s">
        <v>411</v>
      </c>
    </row>
    <row r="3" spans="2:7" ht="12.75">
      <c r="B3" s="380" t="s">
        <v>345</v>
      </c>
      <c r="C3" s="380"/>
      <c r="D3" s="380"/>
      <c r="E3" s="380"/>
      <c r="F3" s="380"/>
      <c r="G3" s="380"/>
    </row>
    <row r="4" spans="2:7" ht="12.75">
      <c r="B4" s="380" t="s">
        <v>346</v>
      </c>
      <c r="C4" s="380"/>
      <c r="D4" s="380"/>
      <c r="E4" s="380"/>
      <c r="F4" s="380"/>
      <c r="G4" s="380"/>
    </row>
    <row r="5" spans="2:7" ht="12.75">
      <c r="B5" s="380"/>
      <c r="C5" s="380" t="s">
        <v>347</v>
      </c>
      <c r="D5" s="380"/>
      <c r="E5" s="380"/>
      <c r="F5" s="380"/>
      <c r="G5" s="380"/>
    </row>
    <row r="9" spans="1:9" ht="12.75">
      <c r="A9" s="381" t="s">
        <v>3</v>
      </c>
      <c r="B9" s="382"/>
      <c r="C9" s="381" t="s">
        <v>13</v>
      </c>
      <c r="D9" s="383"/>
      <c r="E9" s="382" t="s">
        <v>0</v>
      </c>
      <c r="F9" s="382"/>
      <c r="G9" s="381" t="s">
        <v>1</v>
      </c>
      <c r="H9" s="383"/>
      <c r="I9" s="383" t="s">
        <v>13</v>
      </c>
    </row>
    <row r="10" spans="1:9" ht="12.75">
      <c r="A10" s="384"/>
      <c r="B10" s="385"/>
      <c r="C10" s="384"/>
      <c r="D10" s="386"/>
      <c r="E10" s="385"/>
      <c r="F10" s="385"/>
      <c r="G10" s="384"/>
      <c r="H10" s="386"/>
      <c r="I10" s="386"/>
    </row>
    <row r="11" spans="1:9" ht="12.75">
      <c r="A11" s="387" t="s">
        <v>348</v>
      </c>
      <c r="B11" s="371"/>
      <c r="C11" s="387"/>
      <c r="D11" s="372"/>
      <c r="E11" s="371"/>
      <c r="F11" s="371"/>
      <c r="G11" s="387"/>
      <c r="H11" s="372"/>
      <c r="I11" s="372"/>
    </row>
    <row r="12" spans="1:9" ht="12.75">
      <c r="A12" s="387"/>
      <c r="B12" s="371"/>
      <c r="C12" s="387"/>
      <c r="D12" s="372"/>
      <c r="E12" s="371"/>
      <c r="F12" s="371"/>
      <c r="G12" s="387"/>
      <c r="H12" s="372"/>
      <c r="I12" s="372"/>
    </row>
    <row r="13" spans="1:9" ht="12.75">
      <c r="A13" s="387"/>
      <c r="B13" s="371"/>
      <c r="C13" s="387"/>
      <c r="D13" s="372"/>
      <c r="E13" s="371"/>
      <c r="F13" s="371"/>
      <c r="G13" s="387"/>
      <c r="H13" s="372"/>
      <c r="I13" s="372"/>
    </row>
    <row r="14" spans="1:9" ht="12.75">
      <c r="A14" s="387" t="s">
        <v>349</v>
      </c>
      <c r="B14" s="371"/>
      <c r="C14" s="387">
        <v>20</v>
      </c>
      <c r="D14" s="372"/>
      <c r="E14" s="371"/>
      <c r="F14" s="371"/>
      <c r="G14" s="387"/>
      <c r="H14" s="372"/>
      <c r="I14" s="372">
        <v>20</v>
      </c>
    </row>
    <row r="15" spans="1:9" ht="12.75">
      <c r="A15" s="387" t="s">
        <v>350</v>
      </c>
      <c r="B15" s="371"/>
      <c r="C15" s="387">
        <v>32494</v>
      </c>
      <c r="D15" s="372"/>
      <c r="E15" s="371"/>
      <c r="F15" s="371"/>
      <c r="G15" s="387"/>
      <c r="H15" s="372"/>
      <c r="I15" s="372">
        <v>32494</v>
      </c>
    </row>
    <row r="16" spans="1:9" ht="12.75">
      <c r="A16" s="387" t="s">
        <v>351</v>
      </c>
      <c r="B16" s="371"/>
      <c r="C16" s="387">
        <v>2438</v>
      </c>
      <c r="D16" s="372"/>
      <c r="E16" s="371"/>
      <c r="F16" s="371"/>
      <c r="G16" s="387"/>
      <c r="H16" s="372"/>
      <c r="I16" s="372">
        <v>2438</v>
      </c>
    </row>
    <row r="17" spans="1:9" ht="12.75">
      <c r="A17" s="387" t="s">
        <v>352</v>
      </c>
      <c r="B17" s="371"/>
      <c r="C17" s="387"/>
      <c r="D17" s="372"/>
      <c r="E17" s="371"/>
      <c r="F17" s="371"/>
      <c r="G17" s="387"/>
      <c r="H17" s="372"/>
      <c r="I17" s="372"/>
    </row>
    <row r="18" spans="1:9" ht="12.75">
      <c r="A18" s="387" t="s">
        <v>353</v>
      </c>
      <c r="B18" s="371"/>
      <c r="C18" s="387">
        <v>746</v>
      </c>
      <c r="D18" s="372"/>
      <c r="E18" s="371">
        <v>539</v>
      </c>
      <c r="F18" s="371"/>
      <c r="G18" s="387"/>
      <c r="H18" s="372"/>
      <c r="I18" s="372">
        <v>1285</v>
      </c>
    </row>
    <row r="19" spans="1:9" ht="12.75">
      <c r="A19" s="373" t="s">
        <v>178</v>
      </c>
      <c r="B19" s="374"/>
      <c r="C19" s="373">
        <v>35698</v>
      </c>
      <c r="D19" s="375"/>
      <c r="E19" s="374">
        <v>539</v>
      </c>
      <c r="F19" s="374"/>
      <c r="G19" s="373"/>
      <c r="H19" s="375"/>
      <c r="I19" s="375">
        <v>36237</v>
      </c>
    </row>
    <row r="20" spans="1:9" ht="12.75">
      <c r="A20" s="387"/>
      <c r="B20" s="371"/>
      <c r="C20" s="387"/>
      <c r="D20" s="372"/>
      <c r="E20" s="371"/>
      <c r="F20" s="371"/>
      <c r="G20" s="387"/>
      <c r="H20" s="372"/>
      <c r="I20" s="372"/>
    </row>
    <row r="21" spans="1:9" ht="12.75">
      <c r="A21" s="387"/>
      <c r="B21" s="371"/>
      <c r="C21" s="387"/>
      <c r="D21" s="372"/>
      <c r="E21" s="371"/>
      <c r="F21" s="371"/>
      <c r="G21" s="387"/>
      <c r="H21" s="372"/>
      <c r="I21" s="372"/>
    </row>
    <row r="22" spans="1:9" ht="12.75">
      <c r="A22" s="387" t="s">
        <v>354</v>
      </c>
      <c r="B22" s="371"/>
      <c r="C22" s="387"/>
      <c r="D22" s="372"/>
      <c r="E22" s="371"/>
      <c r="F22" s="371"/>
      <c r="G22" s="387"/>
      <c r="H22" s="372"/>
      <c r="I22" s="372"/>
    </row>
    <row r="23" spans="1:9" ht="12.75">
      <c r="A23" s="387"/>
      <c r="B23" s="371"/>
      <c r="C23" s="387"/>
      <c r="D23" s="372"/>
      <c r="E23" s="371"/>
      <c r="F23" s="371"/>
      <c r="G23" s="387"/>
      <c r="H23" s="372"/>
      <c r="I23" s="372"/>
    </row>
    <row r="24" spans="1:9" ht="12.75">
      <c r="A24" s="387"/>
      <c r="B24" s="371"/>
      <c r="C24" s="387"/>
      <c r="D24" s="372"/>
      <c r="E24" s="371"/>
      <c r="F24" s="371"/>
      <c r="G24" s="387"/>
      <c r="H24" s="372"/>
      <c r="I24" s="372"/>
    </row>
    <row r="25" spans="1:9" ht="12.75">
      <c r="A25" s="387" t="s">
        <v>89</v>
      </c>
      <c r="B25" s="371"/>
      <c r="C25" s="387">
        <v>23020</v>
      </c>
      <c r="D25" s="372"/>
      <c r="E25" s="371">
        <v>317</v>
      </c>
      <c r="F25" s="371"/>
      <c r="G25" s="387"/>
      <c r="H25" s="372"/>
      <c r="I25" s="372">
        <v>23337</v>
      </c>
    </row>
    <row r="26" spans="1:9" ht="12.75">
      <c r="A26" s="387" t="s">
        <v>355</v>
      </c>
      <c r="B26" s="371"/>
      <c r="C26" s="387">
        <v>7109</v>
      </c>
      <c r="D26" s="372"/>
      <c r="E26" s="371">
        <v>68</v>
      </c>
      <c r="F26" s="371"/>
      <c r="G26" s="387"/>
      <c r="H26" s="372"/>
      <c r="I26" s="372">
        <v>7177</v>
      </c>
    </row>
    <row r="27" spans="1:9" ht="12.75">
      <c r="A27" s="387" t="s">
        <v>92</v>
      </c>
      <c r="B27" s="371"/>
      <c r="C27" s="387">
        <v>5156</v>
      </c>
      <c r="D27" s="372"/>
      <c r="E27" s="371">
        <v>154</v>
      </c>
      <c r="F27" s="371"/>
      <c r="G27" s="387"/>
      <c r="H27" s="372"/>
      <c r="I27" s="372">
        <v>5310</v>
      </c>
    </row>
    <row r="28" spans="1:9" ht="12.75">
      <c r="A28" s="387" t="s">
        <v>356</v>
      </c>
      <c r="B28" s="371"/>
      <c r="C28" s="387">
        <v>413</v>
      </c>
      <c r="D28" s="372"/>
      <c r="E28" s="371"/>
      <c r="F28" s="371"/>
      <c r="G28" s="387"/>
      <c r="H28" s="372"/>
      <c r="I28" s="372">
        <v>413</v>
      </c>
    </row>
    <row r="29" spans="1:9" ht="12.75">
      <c r="A29" s="373" t="s">
        <v>357</v>
      </c>
      <c r="B29" s="374"/>
      <c r="C29" s="373">
        <v>35698</v>
      </c>
      <c r="D29" s="375"/>
      <c r="E29" s="374">
        <v>539</v>
      </c>
      <c r="F29" s="374"/>
      <c r="G29" s="373"/>
      <c r="H29" s="375"/>
      <c r="I29" s="375">
        <v>36237</v>
      </c>
    </row>
    <row r="34" spans="1:3" ht="12.75">
      <c r="A34" s="240" t="s">
        <v>358</v>
      </c>
      <c r="C34" s="240">
        <v>32494</v>
      </c>
    </row>
    <row r="36" spans="1:3" ht="12.75">
      <c r="A36" s="240" t="s">
        <v>359</v>
      </c>
      <c r="C36" s="240">
        <v>7350</v>
      </c>
    </row>
    <row r="37" spans="1:3" ht="12.75">
      <c r="A37" s="240" t="s">
        <v>360</v>
      </c>
      <c r="C37" s="240">
        <v>18858</v>
      </c>
    </row>
    <row r="38" spans="1:3" ht="12.75">
      <c r="A38" s="240" t="s">
        <v>361</v>
      </c>
      <c r="C38" s="240">
        <v>6286</v>
      </c>
    </row>
    <row r="57" ht="12.75">
      <c r="I57" s="240" t="s">
        <v>362</v>
      </c>
    </row>
    <row r="58" spans="2:8" ht="12.75">
      <c r="B58" s="376" t="s">
        <v>363</v>
      </c>
      <c r="C58" s="376"/>
      <c r="D58" s="376"/>
      <c r="E58" s="376"/>
      <c r="F58" s="376"/>
      <c r="G58" s="376"/>
      <c r="H58" s="376"/>
    </row>
    <row r="59" spans="2:8" ht="12.75">
      <c r="B59" s="376" t="s">
        <v>364</v>
      </c>
      <c r="C59" s="376"/>
      <c r="D59" s="376"/>
      <c r="E59" s="376"/>
      <c r="F59" s="376"/>
      <c r="G59" s="376"/>
      <c r="H59" s="376"/>
    </row>
    <row r="60" spans="2:8" ht="12.75">
      <c r="B60" s="376"/>
      <c r="C60" s="376" t="s">
        <v>365</v>
      </c>
      <c r="D60" s="376"/>
      <c r="E60" s="376"/>
      <c r="F60" s="376"/>
      <c r="G60" s="376"/>
      <c r="H60" s="376"/>
    </row>
    <row r="61" ht="12.75">
      <c r="G61" s="240" t="s">
        <v>366</v>
      </c>
    </row>
    <row r="63" spans="1:9" ht="12.75">
      <c r="A63" s="377" t="s">
        <v>367</v>
      </c>
      <c r="B63" s="378"/>
      <c r="C63" s="379" t="s">
        <v>368</v>
      </c>
      <c r="D63" s="388"/>
      <c r="E63" s="379" t="s">
        <v>0</v>
      </c>
      <c r="F63" s="388"/>
      <c r="G63" s="378" t="s">
        <v>1</v>
      </c>
      <c r="H63" s="378"/>
      <c r="I63" s="389" t="s">
        <v>2</v>
      </c>
    </row>
    <row r="64" spans="1:10" ht="12.75">
      <c r="A64" s="387"/>
      <c r="B64" s="371"/>
      <c r="C64" s="387"/>
      <c r="D64" s="372"/>
      <c r="E64" s="387"/>
      <c r="F64" s="372"/>
      <c r="G64" s="371"/>
      <c r="H64" s="371"/>
      <c r="I64" s="390"/>
      <c r="J64" s="376"/>
    </row>
    <row r="65" spans="1:10" ht="12.75">
      <c r="A65" s="391" t="s">
        <v>348</v>
      </c>
      <c r="B65" s="371"/>
      <c r="C65" s="387"/>
      <c r="D65" s="372"/>
      <c r="E65" s="387"/>
      <c r="F65" s="372"/>
      <c r="G65" s="371"/>
      <c r="H65" s="371"/>
      <c r="I65" s="390"/>
      <c r="J65" s="376"/>
    </row>
    <row r="66" spans="1:9" ht="12.75">
      <c r="A66" s="387"/>
      <c r="B66" s="371"/>
      <c r="C66" s="387"/>
      <c r="D66" s="372"/>
      <c r="E66" s="387"/>
      <c r="F66" s="372"/>
      <c r="G66" s="371"/>
      <c r="H66" s="371"/>
      <c r="I66" s="390"/>
    </row>
    <row r="67" spans="1:9" ht="12.75">
      <c r="A67" s="392" t="s">
        <v>369</v>
      </c>
      <c r="B67" s="393"/>
      <c r="C67" s="392"/>
      <c r="D67" s="372"/>
      <c r="E67" s="387"/>
      <c r="F67" s="372"/>
      <c r="G67" s="371"/>
      <c r="H67" s="371"/>
      <c r="I67" s="390"/>
    </row>
    <row r="68" spans="1:9" ht="12.75">
      <c r="A68" s="392" t="s">
        <v>370</v>
      </c>
      <c r="B68" s="393"/>
      <c r="C68" s="392"/>
      <c r="D68" s="372"/>
      <c r="E68" s="387"/>
      <c r="F68" s="372"/>
      <c r="G68" s="371"/>
      <c r="H68" s="371"/>
      <c r="I68" s="390"/>
    </row>
    <row r="69" spans="1:9" ht="12.75">
      <c r="A69" s="387"/>
      <c r="B69" s="393">
        <v>751186</v>
      </c>
      <c r="C69" s="387"/>
      <c r="D69" s="372"/>
      <c r="E69" s="387"/>
      <c r="F69" s="372"/>
      <c r="G69" s="371"/>
      <c r="H69" s="371"/>
      <c r="I69" s="390"/>
    </row>
    <row r="70" spans="1:9" ht="12.75">
      <c r="A70" s="387"/>
      <c r="B70" s="371"/>
      <c r="C70" s="387"/>
      <c r="D70" s="372"/>
      <c r="E70" s="387"/>
      <c r="F70" s="372"/>
      <c r="G70" s="371"/>
      <c r="H70" s="371"/>
      <c r="I70" s="390"/>
    </row>
    <row r="71" spans="1:9" ht="12.75">
      <c r="A71" s="387" t="s">
        <v>371</v>
      </c>
      <c r="B71" s="371"/>
      <c r="C71" s="387"/>
      <c r="D71" s="372"/>
      <c r="E71" s="387"/>
      <c r="F71" s="372"/>
      <c r="G71" s="371"/>
      <c r="H71" s="371"/>
      <c r="I71" s="390"/>
    </row>
    <row r="72" spans="1:9" ht="12.75">
      <c r="A72" s="387" t="s">
        <v>372</v>
      </c>
      <c r="B72" s="371"/>
      <c r="C72" s="387"/>
      <c r="D72" s="372"/>
      <c r="E72" s="387">
        <v>53</v>
      </c>
      <c r="F72" s="372"/>
      <c r="G72" s="371"/>
      <c r="H72" s="371"/>
      <c r="I72" s="390">
        <v>53</v>
      </c>
    </row>
    <row r="73" spans="1:9" ht="12.75">
      <c r="A73" s="387"/>
      <c r="B73" s="371"/>
      <c r="C73" s="387"/>
      <c r="D73" s="372"/>
      <c r="E73" s="387"/>
      <c r="F73" s="372"/>
      <c r="G73" s="371"/>
      <c r="H73" s="371"/>
      <c r="I73" s="390"/>
    </row>
    <row r="74" spans="1:9" ht="12.75">
      <c r="A74" s="387"/>
      <c r="B74" s="371"/>
      <c r="C74" s="387"/>
      <c r="D74" s="372"/>
      <c r="E74" s="387"/>
      <c r="F74" s="372"/>
      <c r="G74" s="371"/>
      <c r="H74" s="371"/>
      <c r="I74" s="390"/>
    </row>
    <row r="75" spans="1:9" ht="12.75">
      <c r="A75" s="392" t="s">
        <v>373</v>
      </c>
      <c r="B75" s="393"/>
      <c r="C75" s="387"/>
      <c r="D75" s="372"/>
      <c r="E75" s="387"/>
      <c r="F75" s="372"/>
      <c r="G75" s="371"/>
      <c r="H75" s="371"/>
      <c r="I75" s="390"/>
    </row>
    <row r="76" spans="1:9" ht="12.75">
      <c r="A76" s="392" t="s">
        <v>374</v>
      </c>
      <c r="B76" s="393"/>
      <c r="C76" s="387"/>
      <c r="D76" s="372"/>
      <c r="E76" s="387"/>
      <c r="F76" s="372"/>
      <c r="G76" s="371"/>
      <c r="H76" s="371"/>
      <c r="I76" s="390"/>
    </row>
    <row r="77" spans="1:9" ht="12.75">
      <c r="A77" s="387"/>
      <c r="B77" s="393">
        <v>751186</v>
      </c>
      <c r="C77" s="387"/>
      <c r="D77" s="372"/>
      <c r="E77" s="387"/>
      <c r="F77" s="372"/>
      <c r="G77" s="371"/>
      <c r="H77" s="371"/>
      <c r="I77" s="390"/>
    </row>
    <row r="78" spans="1:9" ht="12.75">
      <c r="A78" s="387"/>
      <c r="B78" s="371"/>
      <c r="C78" s="387"/>
      <c r="D78" s="372"/>
      <c r="E78" s="387"/>
      <c r="F78" s="372"/>
      <c r="G78" s="371"/>
      <c r="H78" s="371"/>
      <c r="I78" s="390"/>
    </row>
    <row r="79" spans="1:9" ht="12.75">
      <c r="A79" s="387" t="s">
        <v>375</v>
      </c>
      <c r="B79" s="371"/>
      <c r="C79" s="387"/>
      <c r="D79" s="372"/>
      <c r="E79" s="387"/>
      <c r="F79" s="372"/>
      <c r="G79" s="371"/>
      <c r="H79" s="371"/>
      <c r="I79" s="390"/>
    </row>
    <row r="80" spans="1:9" ht="12.75">
      <c r="A80" s="387" t="s">
        <v>372</v>
      </c>
      <c r="B80" s="371"/>
      <c r="C80" s="387"/>
      <c r="D80" s="372"/>
      <c r="E80" s="387">
        <v>486</v>
      </c>
      <c r="F80" s="372"/>
      <c r="G80" s="371"/>
      <c r="H80" s="371"/>
      <c r="I80" s="390">
        <v>486</v>
      </c>
    </row>
    <row r="81" spans="1:9" ht="12.75">
      <c r="A81" s="387"/>
      <c r="B81" s="371"/>
      <c r="C81" s="387"/>
      <c r="D81" s="372"/>
      <c r="E81" s="387"/>
      <c r="F81" s="372"/>
      <c r="G81" s="371"/>
      <c r="H81" s="371"/>
      <c r="I81" s="390"/>
    </row>
    <row r="82" spans="1:9" ht="12.75">
      <c r="A82" s="377" t="s">
        <v>376</v>
      </c>
      <c r="B82" s="394"/>
      <c r="C82" s="377">
        <v>35698</v>
      </c>
      <c r="D82" s="395"/>
      <c r="E82" s="377">
        <v>539</v>
      </c>
      <c r="F82" s="395"/>
      <c r="G82" s="394"/>
      <c r="H82" s="394"/>
      <c r="I82" s="396">
        <v>36237</v>
      </c>
    </row>
    <row r="83" spans="1:9" ht="12.75">
      <c r="A83" s="387"/>
      <c r="B83" s="372"/>
      <c r="C83" s="387"/>
      <c r="D83" s="372"/>
      <c r="E83" s="387"/>
      <c r="F83" s="372"/>
      <c r="G83" s="371"/>
      <c r="H83" s="371"/>
      <c r="I83" s="390"/>
    </row>
    <row r="84" spans="1:9" ht="12.75">
      <c r="A84" s="391" t="s">
        <v>354</v>
      </c>
      <c r="B84" s="372"/>
      <c r="C84" s="387"/>
      <c r="D84" s="372"/>
      <c r="E84" s="387"/>
      <c r="F84" s="372"/>
      <c r="G84" s="371"/>
      <c r="H84" s="371"/>
      <c r="I84" s="390"/>
    </row>
    <row r="85" spans="1:9" ht="12.75">
      <c r="A85" s="387"/>
      <c r="B85" s="372"/>
      <c r="C85" s="387"/>
      <c r="D85" s="372"/>
      <c r="E85" s="387"/>
      <c r="F85" s="372"/>
      <c r="G85" s="371"/>
      <c r="H85" s="371"/>
      <c r="I85" s="390"/>
    </row>
    <row r="86" spans="1:9" ht="12.75">
      <c r="A86" s="392" t="s">
        <v>377</v>
      </c>
      <c r="B86" s="397"/>
      <c r="C86" s="387"/>
      <c r="D86" s="372"/>
      <c r="E86" s="387"/>
      <c r="F86" s="372"/>
      <c r="G86" s="371"/>
      <c r="H86" s="371"/>
      <c r="I86" s="390"/>
    </row>
    <row r="87" spans="1:9" ht="12.75">
      <c r="A87" s="392" t="s">
        <v>370</v>
      </c>
      <c r="B87" s="397"/>
      <c r="C87" s="387"/>
      <c r="D87" s="372"/>
      <c r="E87" s="387"/>
      <c r="F87" s="372"/>
      <c r="G87" s="371"/>
      <c r="H87" s="371"/>
      <c r="I87" s="390"/>
    </row>
    <row r="88" spans="1:9" ht="12.75">
      <c r="A88" s="387"/>
      <c r="B88" s="397">
        <v>751186</v>
      </c>
      <c r="C88" s="387"/>
      <c r="D88" s="372"/>
      <c r="E88" s="387"/>
      <c r="F88" s="372"/>
      <c r="G88" s="371"/>
      <c r="H88" s="371"/>
      <c r="I88" s="390"/>
    </row>
    <row r="89" spans="1:9" ht="12.75">
      <c r="A89" s="387"/>
      <c r="B89" s="372"/>
      <c r="C89" s="387"/>
      <c r="D89" s="372"/>
      <c r="E89" s="387"/>
      <c r="F89" s="372"/>
      <c r="G89" s="371"/>
      <c r="H89" s="371"/>
      <c r="I89" s="390"/>
    </row>
    <row r="90" spans="1:9" ht="12.75">
      <c r="A90" s="387" t="s">
        <v>378</v>
      </c>
      <c r="B90" s="372"/>
      <c r="C90" s="387"/>
      <c r="D90" s="372"/>
      <c r="E90" s="387">
        <v>38</v>
      </c>
      <c r="F90" s="372"/>
      <c r="G90" s="371"/>
      <c r="H90" s="371"/>
      <c r="I90" s="390">
        <v>38</v>
      </c>
    </row>
    <row r="91" spans="1:9" ht="12.75">
      <c r="A91" s="387" t="s">
        <v>355</v>
      </c>
      <c r="B91" s="372"/>
      <c r="C91" s="387"/>
      <c r="D91" s="372"/>
      <c r="E91" s="387">
        <v>6</v>
      </c>
      <c r="F91" s="372"/>
      <c r="G91" s="371"/>
      <c r="H91" s="371"/>
      <c r="I91" s="390">
        <v>6</v>
      </c>
    </row>
    <row r="92" spans="1:9" ht="12.75">
      <c r="A92" s="387" t="s">
        <v>92</v>
      </c>
      <c r="B92" s="372"/>
      <c r="C92" s="387"/>
      <c r="D92" s="372"/>
      <c r="E92" s="387">
        <v>9</v>
      </c>
      <c r="F92" s="372"/>
      <c r="G92" s="371"/>
      <c r="H92" s="371"/>
      <c r="I92" s="390">
        <v>9</v>
      </c>
    </row>
    <row r="93" spans="1:9" ht="12.75">
      <c r="A93" s="398" t="s">
        <v>379</v>
      </c>
      <c r="B93" s="399"/>
      <c r="C93" s="398"/>
      <c r="D93" s="399"/>
      <c r="E93" s="398">
        <v>53</v>
      </c>
      <c r="F93" s="399"/>
      <c r="G93" s="400"/>
      <c r="H93" s="400"/>
      <c r="I93" s="401">
        <v>53</v>
      </c>
    </row>
    <row r="94" spans="1:9" ht="12.75">
      <c r="A94" s="387"/>
      <c r="B94" s="372"/>
      <c r="C94" s="387"/>
      <c r="D94" s="372"/>
      <c r="E94" s="387"/>
      <c r="F94" s="372"/>
      <c r="G94" s="371"/>
      <c r="H94" s="371"/>
      <c r="I94" s="390"/>
    </row>
    <row r="95" spans="1:9" ht="12.75">
      <c r="A95" s="392" t="s">
        <v>369</v>
      </c>
      <c r="B95" s="397"/>
      <c r="C95" s="387"/>
      <c r="D95" s="372"/>
      <c r="E95" s="387"/>
      <c r="F95" s="372"/>
      <c r="G95" s="371"/>
      <c r="H95" s="371"/>
      <c r="I95" s="390"/>
    </row>
    <row r="96" spans="1:9" ht="12.75">
      <c r="A96" s="392" t="s">
        <v>374</v>
      </c>
      <c r="B96" s="397"/>
      <c r="C96" s="387"/>
      <c r="D96" s="372"/>
      <c r="E96" s="387"/>
      <c r="F96" s="372"/>
      <c r="G96" s="371"/>
      <c r="H96" s="371"/>
      <c r="I96" s="390"/>
    </row>
    <row r="97" spans="1:9" ht="12.75">
      <c r="A97" s="392"/>
      <c r="B97" s="397">
        <v>751186</v>
      </c>
      <c r="C97" s="387"/>
      <c r="D97" s="372"/>
      <c r="E97" s="387"/>
      <c r="F97" s="372"/>
      <c r="G97" s="371"/>
      <c r="H97" s="371"/>
      <c r="I97" s="390"/>
    </row>
    <row r="98" spans="1:9" ht="12.75">
      <c r="A98" s="387"/>
      <c r="B98" s="372"/>
      <c r="C98" s="387"/>
      <c r="D98" s="372"/>
      <c r="E98" s="387"/>
      <c r="F98" s="372"/>
      <c r="G98" s="371"/>
      <c r="H98" s="371"/>
      <c r="I98" s="390"/>
    </row>
    <row r="99" spans="1:9" ht="12.75">
      <c r="A99" s="387" t="s">
        <v>159</v>
      </c>
      <c r="B99" s="372"/>
      <c r="C99" s="387"/>
      <c r="D99" s="372"/>
      <c r="E99" s="387">
        <v>279</v>
      </c>
      <c r="F99" s="372"/>
      <c r="G99" s="371"/>
      <c r="H99" s="371"/>
      <c r="I99" s="390">
        <v>279</v>
      </c>
    </row>
    <row r="100" spans="1:9" ht="12.75">
      <c r="A100" s="387" t="s">
        <v>355</v>
      </c>
      <c r="B100" s="372"/>
      <c r="C100" s="387"/>
      <c r="D100" s="372"/>
      <c r="E100" s="387">
        <v>62</v>
      </c>
      <c r="F100" s="372"/>
      <c r="G100" s="371"/>
      <c r="H100" s="371"/>
      <c r="I100" s="390">
        <v>62</v>
      </c>
    </row>
    <row r="101" spans="1:9" ht="12.75">
      <c r="A101" s="387" t="s">
        <v>92</v>
      </c>
      <c r="B101" s="372"/>
      <c r="C101" s="387"/>
      <c r="D101" s="372"/>
      <c r="E101" s="387">
        <v>145</v>
      </c>
      <c r="F101" s="372"/>
      <c r="G101" s="371"/>
      <c r="H101" s="371"/>
      <c r="I101" s="390">
        <v>145</v>
      </c>
    </row>
    <row r="102" spans="1:9" ht="12.75">
      <c r="A102" s="387"/>
      <c r="B102" s="372"/>
      <c r="C102" s="387"/>
      <c r="D102" s="372"/>
      <c r="E102" s="387"/>
      <c r="F102" s="372"/>
      <c r="G102" s="371"/>
      <c r="H102" s="371"/>
      <c r="I102" s="390"/>
    </row>
    <row r="103" spans="1:9" ht="12.75">
      <c r="A103" s="398" t="s">
        <v>379</v>
      </c>
      <c r="B103" s="399"/>
      <c r="C103" s="398"/>
      <c r="D103" s="399"/>
      <c r="E103" s="398">
        <v>486</v>
      </c>
      <c r="F103" s="399"/>
      <c r="G103" s="400"/>
      <c r="H103" s="400"/>
      <c r="I103" s="401">
        <v>486</v>
      </c>
    </row>
    <row r="104" spans="1:9" ht="12.75">
      <c r="A104" s="393"/>
      <c r="B104" s="393"/>
      <c r="C104" s="393"/>
      <c r="D104" s="393"/>
      <c r="E104" s="393"/>
      <c r="F104" s="393"/>
      <c r="G104" s="393"/>
      <c r="H104" s="393"/>
      <c r="I104" s="393"/>
    </row>
    <row r="105" spans="1:9" ht="12.75">
      <c r="A105" s="393"/>
      <c r="B105" s="393"/>
      <c r="C105" s="393"/>
      <c r="D105" s="393"/>
      <c r="E105" s="393"/>
      <c r="F105" s="393"/>
      <c r="G105" s="393"/>
      <c r="H105" s="393"/>
      <c r="I105" s="393"/>
    </row>
    <row r="106" spans="1:9" ht="12.75">
      <c r="A106" s="393"/>
      <c r="B106" s="393"/>
      <c r="C106" s="393"/>
      <c r="D106" s="393"/>
      <c r="E106" s="393"/>
      <c r="F106" s="393"/>
      <c r="G106" s="393"/>
      <c r="H106" s="393"/>
      <c r="I106" s="393"/>
    </row>
    <row r="107" spans="1:9" ht="12.75">
      <c r="A107" s="393"/>
      <c r="B107" s="393"/>
      <c r="C107" s="393"/>
      <c r="D107" s="393"/>
      <c r="E107" s="393"/>
      <c r="F107" s="393"/>
      <c r="G107" s="393"/>
      <c r="H107" s="393"/>
      <c r="I107" s="393"/>
    </row>
    <row r="108" spans="1:9" ht="12.75">
      <c r="A108" s="393"/>
      <c r="B108" s="393"/>
      <c r="C108" s="393"/>
      <c r="D108" s="393"/>
      <c r="E108" s="393"/>
      <c r="F108" s="393"/>
      <c r="G108" s="393"/>
      <c r="H108" s="393"/>
      <c r="I108" s="393"/>
    </row>
    <row r="109" spans="1:9" ht="12.75">
      <c r="A109" s="393"/>
      <c r="B109" s="393"/>
      <c r="C109" s="393"/>
      <c r="D109" s="393"/>
      <c r="E109" s="393"/>
      <c r="F109" s="393"/>
      <c r="G109" s="393"/>
      <c r="H109" s="393"/>
      <c r="I109" s="393"/>
    </row>
    <row r="110" spans="1:9" ht="12.75">
      <c r="A110" s="393"/>
      <c r="B110" s="393"/>
      <c r="C110" s="393"/>
      <c r="D110" s="393"/>
      <c r="E110" s="393"/>
      <c r="F110" s="393"/>
      <c r="G110" s="393"/>
      <c r="H110" s="393"/>
      <c r="I110" s="393"/>
    </row>
    <row r="111" spans="1:9" ht="12.75">
      <c r="A111" s="393"/>
      <c r="B111" s="393"/>
      <c r="C111" s="393"/>
      <c r="D111" s="393"/>
      <c r="E111" s="393"/>
      <c r="F111" s="393"/>
      <c r="G111" s="393"/>
      <c r="H111" s="393"/>
      <c r="I111" s="393"/>
    </row>
    <row r="112" spans="1:9" ht="12.75">
      <c r="A112" s="393"/>
      <c r="B112" s="393"/>
      <c r="C112" s="393"/>
      <c r="D112" s="393"/>
      <c r="E112" s="393"/>
      <c r="F112" s="393"/>
      <c r="G112" s="393"/>
      <c r="H112" s="393"/>
      <c r="I112" s="393"/>
    </row>
    <row r="113" spans="1:9" ht="12.75">
      <c r="A113" s="393"/>
      <c r="B113" s="402" t="s">
        <v>410</v>
      </c>
      <c r="C113" s="402"/>
      <c r="D113" s="402"/>
      <c r="E113" s="402"/>
      <c r="F113" s="402"/>
      <c r="G113" s="402"/>
      <c r="H113" s="393"/>
      <c r="I113" s="393" t="s">
        <v>380</v>
      </c>
    </row>
    <row r="114" spans="1:9" ht="12.75">
      <c r="A114" s="393"/>
      <c r="B114" s="393"/>
      <c r="C114" s="393"/>
      <c r="D114" s="393"/>
      <c r="E114" s="393"/>
      <c r="F114" s="393"/>
      <c r="G114" s="393"/>
      <c r="H114" s="393"/>
      <c r="I114" s="393"/>
    </row>
    <row r="115" spans="1:9" ht="12.75">
      <c r="A115" s="393"/>
      <c r="B115" s="393"/>
      <c r="C115" s="393"/>
      <c r="D115" s="393"/>
      <c r="E115" s="393"/>
      <c r="F115" s="393"/>
      <c r="G115" s="393"/>
      <c r="H115" s="393"/>
      <c r="I115" s="393"/>
    </row>
    <row r="116" spans="1:9" ht="12.75">
      <c r="A116" s="381"/>
      <c r="B116" s="383"/>
      <c r="C116" s="382"/>
      <c r="D116" s="382"/>
      <c r="E116" s="381"/>
      <c r="F116" s="383"/>
      <c r="G116" s="382"/>
      <c r="H116" s="382"/>
      <c r="I116" s="403"/>
    </row>
    <row r="117" spans="1:9" ht="12.75">
      <c r="A117" s="404" t="s">
        <v>3</v>
      </c>
      <c r="B117" s="405"/>
      <c r="C117" s="406" t="s">
        <v>368</v>
      </c>
      <c r="D117" s="406"/>
      <c r="E117" s="407" t="s">
        <v>0</v>
      </c>
      <c r="F117" s="408"/>
      <c r="G117" s="406" t="s">
        <v>1</v>
      </c>
      <c r="H117" s="406"/>
      <c r="I117" s="405" t="s">
        <v>13</v>
      </c>
    </row>
    <row r="118" spans="1:9" ht="12.75">
      <c r="A118" s="381"/>
      <c r="B118" s="383"/>
      <c r="C118" s="371"/>
      <c r="D118" s="371"/>
      <c r="E118" s="387"/>
      <c r="F118" s="372"/>
      <c r="G118" s="371"/>
      <c r="H118" s="371"/>
      <c r="I118" s="390"/>
    </row>
    <row r="119" spans="1:9" ht="12.75">
      <c r="A119" s="391" t="s">
        <v>354</v>
      </c>
      <c r="B119" s="372"/>
      <c r="C119" s="371"/>
      <c r="D119" s="371"/>
      <c r="E119" s="387"/>
      <c r="F119" s="372"/>
      <c r="G119" s="371"/>
      <c r="H119" s="371"/>
      <c r="I119" s="390"/>
    </row>
    <row r="120" spans="1:9" ht="12.75">
      <c r="A120" s="387"/>
      <c r="B120" s="372"/>
      <c r="C120" s="371"/>
      <c r="D120" s="371"/>
      <c r="E120" s="387"/>
      <c r="F120" s="372"/>
      <c r="G120" s="371"/>
      <c r="H120" s="371"/>
      <c r="I120" s="390"/>
    </row>
    <row r="121" spans="1:9" ht="12.75">
      <c r="A121" s="392" t="s">
        <v>381</v>
      </c>
      <c r="B121" s="397"/>
      <c r="C121" s="371"/>
      <c r="D121" s="371"/>
      <c r="E121" s="387"/>
      <c r="F121" s="372"/>
      <c r="G121" s="371"/>
      <c r="H121" s="371"/>
      <c r="I121" s="390"/>
    </row>
    <row r="122" spans="1:9" ht="12.75">
      <c r="A122" s="392"/>
      <c r="B122" s="397">
        <v>751153</v>
      </c>
      <c r="C122" s="371"/>
      <c r="D122" s="371"/>
      <c r="E122" s="387"/>
      <c r="F122" s="372"/>
      <c r="G122" s="371"/>
      <c r="H122" s="371"/>
      <c r="I122" s="390"/>
    </row>
    <row r="123" spans="1:9" ht="12.75">
      <c r="A123" s="387"/>
      <c r="B123" s="372"/>
      <c r="C123" s="371"/>
      <c r="D123" s="371"/>
      <c r="E123" s="387"/>
      <c r="F123" s="372"/>
      <c r="G123" s="371"/>
      <c r="H123" s="371"/>
      <c r="I123" s="390"/>
    </row>
    <row r="124" spans="1:9" ht="12.75">
      <c r="A124" s="387"/>
      <c r="B124" s="372"/>
      <c r="C124" s="371"/>
      <c r="D124" s="371"/>
      <c r="E124" s="387"/>
      <c r="F124" s="372"/>
      <c r="G124" s="371"/>
      <c r="H124" s="371"/>
      <c r="I124" s="390"/>
    </row>
    <row r="125" spans="1:9" ht="12.75">
      <c r="A125" s="387" t="s">
        <v>382</v>
      </c>
      <c r="B125" s="372"/>
      <c r="C125" s="371">
        <v>70</v>
      </c>
      <c r="D125" s="371"/>
      <c r="E125" s="387"/>
      <c r="F125" s="372"/>
      <c r="G125" s="371">
        <v>70</v>
      </c>
      <c r="H125" s="371"/>
      <c r="I125" s="390"/>
    </row>
    <row r="126" spans="1:9" ht="12.75">
      <c r="A126" s="387" t="s">
        <v>383</v>
      </c>
      <c r="B126" s="372"/>
      <c r="C126" s="371">
        <v>353</v>
      </c>
      <c r="D126" s="371"/>
      <c r="E126" s="387">
        <v>70</v>
      </c>
      <c r="F126" s="372"/>
      <c r="G126" s="371"/>
      <c r="H126" s="371"/>
      <c r="I126" s="390">
        <v>423</v>
      </c>
    </row>
    <row r="127" spans="1:9" ht="12.75">
      <c r="A127" s="409" t="s">
        <v>384</v>
      </c>
      <c r="B127" s="410"/>
      <c r="C127" s="411">
        <v>22570</v>
      </c>
      <c r="D127" s="411"/>
      <c r="E127" s="409">
        <v>70</v>
      </c>
      <c r="F127" s="410"/>
      <c r="G127" s="411">
        <v>70</v>
      </c>
      <c r="H127" s="411"/>
      <c r="I127" s="412">
        <v>22570</v>
      </c>
    </row>
    <row r="128" spans="1:9" ht="12.75">
      <c r="A128" s="387"/>
      <c r="B128" s="372"/>
      <c r="C128" s="371"/>
      <c r="D128" s="371"/>
      <c r="E128" s="387"/>
      <c r="F128" s="372"/>
      <c r="G128" s="371"/>
      <c r="H128" s="371"/>
      <c r="I128" s="390"/>
    </row>
    <row r="129" spans="1:9" ht="12.75">
      <c r="A129" s="387" t="s">
        <v>385</v>
      </c>
      <c r="B129" s="372"/>
      <c r="C129" s="371">
        <v>700</v>
      </c>
      <c r="D129" s="371"/>
      <c r="E129" s="387"/>
      <c r="F129" s="372"/>
      <c r="G129" s="371">
        <v>82</v>
      </c>
      <c r="H129" s="371"/>
      <c r="I129" s="390">
        <v>618</v>
      </c>
    </row>
    <row r="130" spans="1:9" ht="12.75">
      <c r="A130" s="387" t="s">
        <v>386</v>
      </c>
      <c r="B130" s="372"/>
      <c r="C130" s="371"/>
      <c r="D130" s="371"/>
      <c r="E130" s="387">
        <v>57</v>
      </c>
      <c r="F130" s="372"/>
      <c r="G130" s="371"/>
      <c r="H130" s="371"/>
      <c r="I130" s="390">
        <v>57</v>
      </c>
    </row>
    <row r="131" spans="1:9" ht="12.75">
      <c r="A131" s="387" t="s">
        <v>387</v>
      </c>
      <c r="B131" s="372"/>
      <c r="C131" s="371"/>
      <c r="D131" s="371"/>
      <c r="E131" s="387">
        <v>25</v>
      </c>
      <c r="F131" s="372"/>
      <c r="G131" s="371"/>
      <c r="H131" s="371"/>
      <c r="I131" s="390">
        <v>25</v>
      </c>
    </row>
    <row r="132" spans="1:9" ht="12.75">
      <c r="A132" s="387" t="s">
        <v>388</v>
      </c>
      <c r="B132" s="372"/>
      <c r="C132" s="371">
        <v>250</v>
      </c>
      <c r="D132" s="371"/>
      <c r="E132" s="387"/>
      <c r="F132" s="372"/>
      <c r="G132" s="371">
        <v>200</v>
      </c>
      <c r="H132" s="371"/>
      <c r="I132" s="390">
        <v>50</v>
      </c>
    </row>
    <row r="133" spans="1:9" ht="12.75">
      <c r="A133" s="387" t="s">
        <v>389</v>
      </c>
      <c r="B133" s="372"/>
      <c r="C133" s="371">
        <v>390</v>
      </c>
      <c r="D133" s="371"/>
      <c r="E133" s="387">
        <v>200</v>
      </c>
      <c r="F133" s="372"/>
      <c r="G133" s="371"/>
      <c r="H133" s="371"/>
      <c r="I133" s="390">
        <v>590</v>
      </c>
    </row>
    <row r="134" spans="1:9" ht="12.75">
      <c r="A134" s="398" t="s">
        <v>390</v>
      </c>
      <c r="B134" s="399"/>
      <c r="C134" s="400">
        <v>4984</v>
      </c>
      <c r="D134" s="400"/>
      <c r="E134" s="398">
        <v>282</v>
      </c>
      <c r="F134" s="399"/>
      <c r="G134" s="400">
        <v>282</v>
      </c>
      <c r="H134" s="400"/>
      <c r="I134" s="401">
        <v>4984</v>
      </c>
    </row>
    <row r="135" spans="1:9" ht="12.75">
      <c r="A135" s="387"/>
      <c r="B135" s="372"/>
      <c r="C135" s="371"/>
      <c r="D135" s="371"/>
      <c r="E135" s="387"/>
      <c r="F135" s="372"/>
      <c r="G135" s="371"/>
      <c r="H135" s="371"/>
      <c r="I135" s="390"/>
    </row>
    <row r="136" spans="1:9" ht="12.75">
      <c r="A136" s="387"/>
      <c r="B136" s="372"/>
      <c r="C136" s="385"/>
      <c r="D136" s="385"/>
      <c r="E136" s="384"/>
      <c r="F136" s="386"/>
      <c r="G136" s="385"/>
      <c r="H136" s="385"/>
      <c r="I136" s="413"/>
    </row>
    <row r="137" spans="1:9" ht="12.75">
      <c r="A137" s="377" t="s">
        <v>391</v>
      </c>
      <c r="B137" s="395"/>
      <c r="C137" s="394">
        <v>35698</v>
      </c>
      <c r="D137" s="394"/>
      <c r="E137" s="377">
        <v>891</v>
      </c>
      <c r="F137" s="395"/>
      <c r="G137" s="394">
        <v>352</v>
      </c>
      <c r="H137" s="394"/>
      <c r="I137" s="396">
        <v>36237</v>
      </c>
    </row>
    <row r="141" ht="12.75">
      <c r="A141" s="240" t="s">
        <v>392</v>
      </c>
    </row>
    <row r="143" ht="12.75">
      <c r="A143" s="240" t="s">
        <v>393</v>
      </c>
    </row>
    <row r="144" ht="12.75">
      <c r="A144" s="240" t="s">
        <v>394</v>
      </c>
    </row>
    <row r="145" ht="12.75">
      <c r="A145" s="240" t="s">
        <v>395</v>
      </c>
    </row>
    <row r="146" ht="12.75">
      <c r="A146" s="240" t="s">
        <v>396</v>
      </c>
    </row>
    <row r="147" ht="12.75">
      <c r="A147" s="240" t="s">
        <v>397</v>
      </c>
    </row>
    <row r="148" ht="12.75">
      <c r="A148" s="240" t="s">
        <v>398</v>
      </c>
    </row>
    <row r="149" ht="12.75">
      <c r="A149" s="240" t="s">
        <v>399</v>
      </c>
    </row>
    <row r="152" ht="12.75">
      <c r="A152" s="240" t="s">
        <v>400</v>
      </c>
    </row>
    <row r="154" ht="12.75">
      <c r="A154" s="240" t="s">
        <v>401</v>
      </c>
    </row>
    <row r="155" ht="12.75">
      <c r="A155" s="240" t="s">
        <v>402</v>
      </c>
    </row>
    <row r="156" ht="12.75">
      <c r="A156" s="240" t="s">
        <v>403</v>
      </c>
    </row>
    <row r="157" ht="12.75">
      <c r="A157" s="240" t="s">
        <v>404</v>
      </c>
    </row>
    <row r="158" ht="12.75">
      <c r="A158" s="240" t="s">
        <v>405</v>
      </c>
    </row>
    <row r="159" ht="12.75">
      <c r="A159" s="240" t="s">
        <v>406</v>
      </c>
    </row>
    <row r="160" ht="12.75">
      <c r="A160" s="240" t="s">
        <v>407</v>
      </c>
    </row>
    <row r="161" ht="12.75">
      <c r="A161" s="240" t="s">
        <v>408</v>
      </c>
    </row>
    <row r="162" ht="12.75">
      <c r="A162" s="240" t="s">
        <v>409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</dc:creator>
  <cp:keywords/>
  <dc:description/>
  <cp:lastModifiedBy>Palotás Körjegyzőség</cp:lastModifiedBy>
  <cp:lastPrinted>2008-03-12T10:58:37Z</cp:lastPrinted>
  <dcterms:created xsi:type="dcterms:W3CDTF">2002-07-04T12:37:35Z</dcterms:created>
  <dcterms:modified xsi:type="dcterms:W3CDTF">2008-03-12T11:02:53Z</dcterms:modified>
  <cp:category/>
  <cp:version/>
  <cp:contentType/>
  <cp:contentStatus/>
</cp:coreProperties>
</file>